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план на 2016+п.3" sheetId="1" r:id="rId1"/>
    <sheet name="Лист2" sheetId="2" r:id="rId2"/>
    <sheet name="Лист3" sheetId="3" r:id="rId3"/>
  </sheets>
  <definedNames>
    <definedName name="_xlnm.Print_Area" localSheetId="0">'план на 2016+п.3'!$A$1:$X$104</definedName>
  </definedNames>
  <calcPr fullCalcOnLoad="1"/>
</workbook>
</file>

<file path=xl/sharedStrings.xml><?xml version="1.0" encoding="utf-8"?>
<sst xmlns="http://schemas.openxmlformats.org/spreadsheetml/2006/main" count="215" uniqueCount="62">
  <si>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</si>
  <si>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</si>
  <si>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</si>
  <si>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</si>
  <si>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</si>
  <si>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</si>
  <si>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</si>
  <si>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</si>
  <si>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</si>
  <si>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</si>
  <si>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</si>
  <si>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</si>
  <si>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</si>
  <si>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</si>
  <si>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</si>
  <si>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</si>
  <si>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</si>
  <si>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</si>
  <si>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</si>
  <si>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</si>
  <si>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обр</t>
  </si>
  <si>
    <t>библ</t>
  </si>
  <si>
    <t>ЧРМО</t>
  </si>
  <si>
    <t>МКУК "Межпоселенческая библиотека Черемховского района"</t>
  </si>
  <si>
    <t>Перечень мероприятий муниципальной программы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</si>
  <si>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</si>
  <si>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</si>
  <si>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</si>
  <si>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</si>
  <si>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</si>
  <si>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жарки</t>
  </si>
  <si>
    <t>1.1</t>
  </si>
  <si>
    <t>1.2</t>
  </si>
  <si>
    <t>2.1</t>
  </si>
  <si>
    <t>2.2</t>
  </si>
  <si>
    <t>2.3</t>
  </si>
  <si>
    <t xml:space="preserve">  </t>
  </si>
  <si>
    <t>2017 год</t>
  </si>
  <si>
    <t>3.</t>
  </si>
  <si>
    <t>Содействие  строительству, реконструкции и капитальному ремонту зданий, строений, сооружений, соответствующих высокому классу энергоэффективности</t>
  </si>
  <si>
    <t>район-ный бюджет</t>
  </si>
  <si>
    <t xml:space="preserve"> всего</t>
  </si>
  <si>
    <t>област-ной бюджет</t>
  </si>
  <si>
    <t>2</t>
  </si>
  <si>
    <t>3</t>
  </si>
  <si>
    <t>2014-2017 годы, всего</t>
  </si>
  <si>
    <t>МКУК «Районный историко-краеведческий музей»</t>
  </si>
  <si>
    <t xml:space="preserve">Муниципальное казенное  образовательное учреждение дополнительного образования детей «Детская школа искусств поселка Михайловка»  </t>
  </si>
  <si>
    <t>музей</t>
  </si>
  <si>
    <t>ДШИ</t>
  </si>
  <si>
    <t>Приложение № 2</t>
  </si>
  <si>
    <t>АЧРМО, Отдел образования АЧРМО, МКУК "Межпоселенческая библиотека Черемховского района", МКУК «Межпоселенческий культурный центр», МКУК «Районный историко-краеведческий музей», МКОУ ДОД «ДШИ поселка Михайловка»</t>
  </si>
  <si>
    <t>МКОУ ДОД «ДШИ поселка Михайловка»</t>
  </si>
  <si>
    <t>КУМИ АЧРМО</t>
  </si>
  <si>
    <t>Комитет по управлению муниципальным имуществом администрации Черемховского районного муниципального образования</t>
  </si>
  <si>
    <t>Отдел образования администрации Черемховского районного муниципального образования</t>
  </si>
  <si>
    <t>районный бюджет</t>
  </si>
  <si>
    <t>КУМИ</t>
  </si>
  <si>
    <t xml:space="preserve">к муниципальной программе "Энергосбережение и повышение энергетической эффективности  на территории Черемховского районного муниципального образования» на 2014-2017 годы                                                              </t>
  </si>
  <si>
    <t>Отдел образования АЧРМО, МКУК "Межпоселенческая библиотека Черемховского района", МКУК «Межпоселенческий культурный центр», МКУК «Районный историко-краеведческий музей», МКОУ ДОД «ДШИ поселка Михайловка», КУМИ АЧРМО</t>
  </si>
  <si>
    <t xml:space="preserve">Начальник отдела ЖКХ  УЖКХ АЧРМО </t>
  </si>
  <si>
    <t>Е.Г. Боровнёв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</si>
</sst>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b/>
      <sz val="9"/>
      <name val="Times New Roman"/>
      <family val="1"/>
    </font>
    <font>
      <sz val="14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0"/>
      <name val="Times New Roman"/>
      <family val="1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  <font>
      <sz val="9"/>
      <color indexed="9"/>
      <name val="Times New Roman"/>
      <family val="0"/>
    </font>
    <font>
      <b/>
      <sz val="10"/>
      <color indexed="9"/>
      <name val="Times New Roman"/>
      <family val="0"/>
    </font>
    <font>
      <sz val="11"/>
      <color indexed="9"/>
      <name val="Times New Roman"/>
      <family val="0"/>
    </font>
    <font>
      <b/>
      <sz val="14"/>
      <color indexed="9"/>
      <name val="Times New Roman"/>
      <family val="0"/>
    </font>
    <font>
      <sz val="14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/>
    </xf>
    <xf numFmtId="164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1" fillId="0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3"/>
  <sheetViews>
    <sheetView tabSelected="1" view="pageBreakPreview" zoomScale="75" zoomScaleSheetLayoutView="75" workbookViewId="0" topLeftCell="A64">
      <selection activeCell="C106" sqref="B106:H117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0.50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75390625" style="1" customWidth="1"/>
    <col min="9" max="16" width="0.2421875" style="69" customWidth="1"/>
    <col min="17" max="17" width="0.2421875" style="70" customWidth="1"/>
    <col min="18" max="23" width="0.2421875" style="71" customWidth="1"/>
    <col min="24" max="24" width="0.2421875" style="72" customWidth="1"/>
  </cols>
  <sheetData>
    <row r="2" spans="7:8" ht="19.5" customHeight="1">
      <c r="G2" s="60" t="s">
        <v>50</v>
      </c>
      <c r="H2" s="60"/>
    </row>
    <row r="3" spans="7:8" ht="75.75" customHeight="1">
      <c r="G3" s="61" t="s">
        <v>58</v>
      </c>
      <c r="H3" s="61"/>
    </row>
    <row r="4" spans="1:8" ht="15.75" customHeight="1">
      <c r="A4" s="63"/>
      <c r="B4" s="64"/>
      <c r="C4" s="64"/>
      <c r="D4" s="64"/>
      <c r="E4" s="64"/>
      <c r="F4" s="64"/>
      <c r="G4" s="64"/>
      <c r="H4" s="64"/>
    </row>
    <row r="5" spans="1:8" ht="18.75">
      <c r="A5" s="62" t="s">
        <v>24</v>
      </c>
      <c r="B5" s="62"/>
      <c r="C5" s="62"/>
      <c r="D5" s="62"/>
      <c r="E5" s="62"/>
      <c r="F5" s="62"/>
      <c r="G5" s="62"/>
      <c r="H5" s="62"/>
    </row>
    <row r="7" spans="1:8" ht="15.75">
      <c r="A7" s="41" t="s">
        <v>0</v>
      </c>
      <c r="B7" s="41" t="s">
        <v>1</v>
      </c>
      <c r="C7" s="41" t="s">
        <v>2</v>
      </c>
      <c r="D7" s="41" t="s">
        <v>3</v>
      </c>
      <c r="E7" s="41"/>
      <c r="F7" s="41"/>
      <c r="G7" s="41"/>
      <c r="H7" s="41" t="s">
        <v>6</v>
      </c>
    </row>
    <row r="8" spans="1:24" s="22" customFormat="1" ht="15" customHeight="1">
      <c r="A8" s="41"/>
      <c r="B8" s="41"/>
      <c r="C8" s="41"/>
      <c r="D8" s="41" t="s">
        <v>25</v>
      </c>
      <c r="E8" s="41" t="s">
        <v>7</v>
      </c>
      <c r="F8" s="41"/>
      <c r="G8" s="41"/>
      <c r="H8" s="41"/>
      <c r="I8" s="73" t="s">
        <v>40</v>
      </c>
      <c r="J8" s="74" t="s">
        <v>7</v>
      </c>
      <c r="K8" s="75"/>
      <c r="L8" s="75"/>
      <c r="M8" s="75"/>
      <c r="N8" s="76"/>
      <c r="O8" s="76"/>
      <c r="P8" s="77"/>
      <c r="Q8" s="70"/>
      <c r="R8" s="78"/>
      <c r="S8" s="73" t="s">
        <v>42</v>
      </c>
      <c r="T8" s="73" t="s">
        <v>7</v>
      </c>
      <c r="U8" s="73"/>
      <c r="V8" s="73"/>
      <c r="W8" s="73"/>
      <c r="X8" s="79"/>
    </row>
    <row r="9" spans="1:24" s="22" customFormat="1" ht="30">
      <c r="A9" s="41"/>
      <c r="B9" s="41"/>
      <c r="C9" s="41"/>
      <c r="D9" s="41"/>
      <c r="E9" s="2" t="s">
        <v>4</v>
      </c>
      <c r="F9" s="2" t="s">
        <v>56</v>
      </c>
      <c r="G9" s="2" t="s">
        <v>5</v>
      </c>
      <c r="H9" s="41"/>
      <c r="I9" s="80"/>
      <c r="J9" s="81" t="s">
        <v>22</v>
      </c>
      <c r="K9" s="81" t="s">
        <v>20</v>
      </c>
      <c r="L9" s="81" t="s">
        <v>21</v>
      </c>
      <c r="M9" s="81" t="s">
        <v>30</v>
      </c>
      <c r="N9" s="82" t="s">
        <v>48</v>
      </c>
      <c r="O9" s="82" t="s">
        <v>49</v>
      </c>
      <c r="P9" s="82" t="s">
        <v>57</v>
      </c>
      <c r="Q9" s="83"/>
      <c r="R9" s="81"/>
      <c r="S9" s="80"/>
      <c r="T9" s="81" t="s">
        <v>22</v>
      </c>
      <c r="U9" s="81" t="s">
        <v>20</v>
      </c>
      <c r="V9" s="81" t="s">
        <v>21</v>
      </c>
      <c r="W9" s="81" t="s">
        <v>30</v>
      </c>
      <c r="X9" s="84" t="s">
        <v>1</v>
      </c>
    </row>
    <row r="10" spans="1:24" s="11" customFormat="1" ht="22.5" customHeight="1">
      <c r="A10" s="51">
        <v>1</v>
      </c>
      <c r="B10" s="51" t="s">
        <v>8</v>
      </c>
      <c r="C10" s="18" t="s">
        <v>45</v>
      </c>
      <c r="D10" s="19">
        <f aca="true" t="shared" si="0" ref="D10:D54">E10+F10+G10</f>
        <v>1758</v>
      </c>
      <c r="E10" s="19">
        <f>E11+E12+E13+E14</f>
        <v>478.20000000000005</v>
      </c>
      <c r="F10" s="19">
        <f>F11+F12+F13+F14</f>
        <v>1279.8</v>
      </c>
      <c r="G10" s="19">
        <f>G11+G12+G13+G14</f>
        <v>0</v>
      </c>
      <c r="H10" s="68"/>
      <c r="I10" s="85">
        <f aca="true" t="shared" si="1" ref="I10:P10">I11+I12+I13+I14</f>
        <v>1279.8</v>
      </c>
      <c r="J10" s="85">
        <f t="shared" si="1"/>
        <v>0</v>
      </c>
      <c r="K10" s="85">
        <f t="shared" si="1"/>
        <v>524.7</v>
      </c>
      <c r="L10" s="85">
        <f t="shared" si="1"/>
        <v>480.2</v>
      </c>
      <c r="M10" s="85">
        <f t="shared" si="1"/>
        <v>173.9</v>
      </c>
      <c r="N10" s="85">
        <f t="shared" si="1"/>
        <v>47</v>
      </c>
      <c r="O10" s="85">
        <f t="shared" si="1"/>
        <v>30</v>
      </c>
      <c r="P10" s="85">
        <f t="shared" si="1"/>
        <v>24</v>
      </c>
      <c r="Q10" s="86"/>
      <c r="R10" s="81" t="s">
        <v>41</v>
      </c>
      <c r="S10" s="85">
        <f>S11+S12+S13+S14</f>
        <v>478.20000000000005</v>
      </c>
      <c r="T10" s="85">
        <f>T11+T12+T13+T14</f>
        <v>0</v>
      </c>
      <c r="U10" s="85">
        <f>U11+U12+U13+U14</f>
        <v>175.1</v>
      </c>
      <c r="V10" s="85">
        <f>V11+V12+V13+V14</f>
        <v>245</v>
      </c>
      <c r="W10" s="85">
        <f>W11+W12+W13+W14</f>
        <v>58.1</v>
      </c>
      <c r="X10" s="87" t="s">
        <v>8</v>
      </c>
    </row>
    <row r="11" spans="1:24" s="11" customFormat="1" ht="22.5" customHeight="1">
      <c r="A11" s="52"/>
      <c r="B11" s="52"/>
      <c r="C11" s="18" t="s">
        <v>10</v>
      </c>
      <c r="D11" s="10">
        <f t="shared" si="0"/>
        <v>377.9</v>
      </c>
      <c r="E11" s="10">
        <f aca="true" t="shared" si="2" ref="E11:F14">E16+E21</f>
        <v>0</v>
      </c>
      <c r="F11" s="10">
        <f t="shared" si="2"/>
        <v>377.9</v>
      </c>
      <c r="G11" s="20"/>
      <c r="H11" s="66"/>
      <c r="I11" s="88">
        <f>J11+K11+L11+M11+N11+O11+P11</f>
        <v>377.9</v>
      </c>
      <c r="J11" s="88">
        <f aca="true" t="shared" si="3" ref="J11:P14">J16+J21</f>
        <v>0</v>
      </c>
      <c r="K11" s="88">
        <f t="shared" si="3"/>
        <v>102.7</v>
      </c>
      <c r="L11" s="88">
        <f t="shared" si="3"/>
        <v>225.2</v>
      </c>
      <c r="M11" s="88">
        <f t="shared" si="3"/>
        <v>50</v>
      </c>
      <c r="N11" s="88">
        <f t="shared" si="3"/>
        <v>0</v>
      </c>
      <c r="O11" s="88">
        <f t="shared" si="3"/>
        <v>0</v>
      </c>
      <c r="P11" s="88">
        <f t="shared" si="3"/>
        <v>0</v>
      </c>
      <c r="Q11" s="86"/>
      <c r="R11" s="81" t="s">
        <v>10</v>
      </c>
      <c r="S11" s="81">
        <f>T11+U11+V11+W11</f>
        <v>0</v>
      </c>
      <c r="T11" s="88">
        <f aca="true" t="shared" si="4" ref="T11:V14">T16+T21</f>
        <v>0</v>
      </c>
      <c r="U11" s="88">
        <f t="shared" si="4"/>
        <v>0</v>
      </c>
      <c r="V11" s="88">
        <f t="shared" si="4"/>
        <v>0</v>
      </c>
      <c r="W11" s="88">
        <f>+W26</f>
        <v>0</v>
      </c>
      <c r="X11" s="89"/>
    </row>
    <row r="12" spans="1:24" s="11" customFormat="1" ht="22.5" customHeight="1">
      <c r="A12" s="52"/>
      <c r="B12" s="52"/>
      <c r="C12" s="18" t="s">
        <v>11</v>
      </c>
      <c r="D12" s="10">
        <f t="shared" si="0"/>
        <v>681.1</v>
      </c>
      <c r="E12" s="10">
        <f t="shared" si="2"/>
        <v>478.20000000000005</v>
      </c>
      <c r="F12" s="10">
        <f t="shared" si="2"/>
        <v>202.9</v>
      </c>
      <c r="G12" s="20"/>
      <c r="H12" s="66"/>
      <c r="I12" s="88">
        <f>J12+K12+L12+M12+N12+O12+P12</f>
        <v>202.9</v>
      </c>
      <c r="J12" s="88">
        <f t="shared" si="3"/>
        <v>0</v>
      </c>
      <c r="K12" s="88">
        <f t="shared" si="3"/>
        <v>84</v>
      </c>
      <c r="L12" s="88">
        <f t="shared" si="3"/>
        <v>0</v>
      </c>
      <c r="M12" s="88">
        <f t="shared" si="3"/>
        <v>17.900000000000006</v>
      </c>
      <c r="N12" s="88">
        <f t="shared" si="3"/>
        <v>47</v>
      </c>
      <c r="O12" s="88">
        <f t="shared" si="3"/>
        <v>30</v>
      </c>
      <c r="P12" s="88">
        <f t="shared" si="3"/>
        <v>24</v>
      </c>
      <c r="Q12" s="86"/>
      <c r="R12" s="81" t="s">
        <v>11</v>
      </c>
      <c r="S12" s="81">
        <f>T12+U12+V12+W12</f>
        <v>478.20000000000005</v>
      </c>
      <c r="T12" s="88">
        <f t="shared" si="4"/>
        <v>0</v>
      </c>
      <c r="U12" s="88">
        <f t="shared" si="4"/>
        <v>175.1</v>
      </c>
      <c r="V12" s="88">
        <f t="shared" si="4"/>
        <v>245</v>
      </c>
      <c r="W12" s="88">
        <f>W17+W22</f>
        <v>58.1</v>
      </c>
      <c r="X12" s="89"/>
    </row>
    <row r="13" spans="1:24" s="11" customFormat="1" ht="22.5" customHeight="1">
      <c r="A13" s="52"/>
      <c r="B13" s="52"/>
      <c r="C13" s="18" t="s">
        <v>12</v>
      </c>
      <c r="D13" s="10">
        <f t="shared" si="0"/>
        <v>369</v>
      </c>
      <c r="E13" s="10">
        <f t="shared" si="2"/>
        <v>0</v>
      </c>
      <c r="F13" s="10">
        <f t="shared" si="2"/>
        <v>369</v>
      </c>
      <c r="G13" s="20"/>
      <c r="H13" s="66"/>
      <c r="I13" s="88">
        <f>J13+K13+L13+M13+N13+O13+P13</f>
        <v>369</v>
      </c>
      <c r="J13" s="88">
        <f t="shared" si="3"/>
        <v>0</v>
      </c>
      <c r="K13" s="88">
        <f t="shared" si="3"/>
        <v>213</v>
      </c>
      <c r="L13" s="88">
        <f t="shared" si="3"/>
        <v>150</v>
      </c>
      <c r="M13" s="88">
        <f t="shared" si="3"/>
        <v>6</v>
      </c>
      <c r="N13" s="88">
        <f t="shared" si="3"/>
        <v>0</v>
      </c>
      <c r="O13" s="88">
        <f t="shared" si="3"/>
        <v>0</v>
      </c>
      <c r="P13" s="88">
        <f t="shared" si="3"/>
        <v>0</v>
      </c>
      <c r="Q13" s="86"/>
      <c r="R13" s="81" t="s">
        <v>12</v>
      </c>
      <c r="S13" s="81">
        <f>T13+U13+V13+W13</f>
        <v>0</v>
      </c>
      <c r="T13" s="88">
        <f t="shared" si="4"/>
        <v>0</v>
      </c>
      <c r="U13" s="88">
        <f t="shared" si="4"/>
        <v>0</v>
      </c>
      <c r="V13" s="88">
        <f t="shared" si="4"/>
        <v>0</v>
      </c>
      <c r="W13" s="88">
        <f>W18+W23</f>
        <v>0</v>
      </c>
      <c r="X13" s="89"/>
    </row>
    <row r="14" spans="1:24" s="11" customFormat="1" ht="22.5" customHeight="1">
      <c r="A14" s="53"/>
      <c r="B14" s="53"/>
      <c r="C14" s="18" t="s">
        <v>37</v>
      </c>
      <c r="D14" s="10">
        <f t="shared" si="0"/>
        <v>330</v>
      </c>
      <c r="E14" s="10">
        <f t="shared" si="2"/>
        <v>0</v>
      </c>
      <c r="F14" s="10">
        <f t="shared" si="2"/>
        <v>330</v>
      </c>
      <c r="G14" s="20"/>
      <c r="H14" s="67"/>
      <c r="I14" s="88">
        <f>J14+K14+L14+M14+N14+O14+P14</f>
        <v>330</v>
      </c>
      <c r="J14" s="88">
        <f t="shared" si="3"/>
        <v>0</v>
      </c>
      <c r="K14" s="88">
        <f t="shared" si="3"/>
        <v>125</v>
      </c>
      <c r="L14" s="88">
        <f t="shared" si="3"/>
        <v>105</v>
      </c>
      <c r="M14" s="88">
        <f t="shared" si="3"/>
        <v>100</v>
      </c>
      <c r="N14" s="88">
        <f t="shared" si="3"/>
        <v>0</v>
      </c>
      <c r="O14" s="88">
        <f t="shared" si="3"/>
        <v>0</v>
      </c>
      <c r="P14" s="88">
        <f t="shared" si="3"/>
        <v>0</v>
      </c>
      <c r="Q14" s="86"/>
      <c r="R14" s="81" t="s">
        <v>37</v>
      </c>
      <c r="S14" s="81">
        <f>T14+U14+V14+W14</f>
        <v>0</v>
      </c>
      <c r="T14" s="88">
        <f t="shared" si="4"/>
        <v>0</v>
      </c>
      <c r="U14" s="88">
        <f t="shared" si="4"/>
        <v>0</v>
      </c>
      <c r="V14" s="88">
        <f t="shared" si="4"/>
        <v>0</v>
      </c>
      <c r="W14" s="88">
        <f>W19+W24</f>
        <v>0</v>
      </c>
      <c r="X14" s="90"/>
    </row>
    <row r="15" spans="1:24" ht="22.5" customHeight="1">
      <c r="A15" s="42" t="s">
        <v>31</v>
      </c>
      <c r="B15" s="45" t="s">
        <v>9</v>
      </c>
      <c r="C15" s="2" t="s">
        <v>45</v>
      </c>
      <c r="D15" s="4">
        <f t="shared" si="0"/>
        <v>785.1</v>
      </c>
      <c r="E15" s="4">
        <f>E16+E17+E18+E19</f>
        <v>478.20000000000005</v>
      </c>
      <c r="F15" s="4">
        <f>F16+F17+F18+F19</f>
        <v>306.9</v>
      </c>
      <c r="G15" s="4">
        <f>G16+G17+G18+G19</f>
        <v>0</v>
      </c>
      <c r="H15" s="38" t="s">
        <v>59</v>
      </c>
      <c r="I15" s="85">
        <f aca="true" t="shared" si="5" ref="I15:P15">I16+I17+I18+I19</f>
        <v>306.9</v>
      </c>
      <c r="J15" s="85">
        <f t="shared" si="5"/>
        <v>0</v>
      </c>
      <c r="K15" s="85">
        <f t="shared" si="5"/>
        <v>102.9</v>
      </c>
      <c r="L15" s="85">
        <f t="shared" si="5"/>
        <v>105</v>
      </c>
      <c r="M15" s="85">
        <f t="shared" si="5"/>
        <v>25</v>
      </c>
      <c r="N15" s="85">
        <f t="shared" si="5"/>
        <v>20</v>
      </c>
      <c r="O15" s="85">
        <f t="shared" si="5"/>
        <v>30</v>
      </c>
      <c r="P15" s="85">
        <f t="shared" si="5"/>
        <v>24</v>
      </c>
      <c r="Q15" s="86"/>
      <c r="R15" s="81" t="s">
        <v>41</v>
      </c>
      <c r="S15" s="85">
        <f>S16+S17+S18+S19</f>
        <v>478.20000000000005</v>
      </c>
      <c r="T15" s="85">
        <f>T16+T17+T18+T19</f>
        <v>0</v>
      </c>
      <c r="U15" s="85">
        <f>U16+U17+U18+U19</f>
        <v>175.1</v>
      </c>
      <c r="V15" s="85">
        <f>V16+V17+V18+V19</f>
        <v>245</v>
      </c>
      <c r="W15" s="85">
        <f>W16+W17+W18+W19</f>
        <v>58.1</v>
      </c>
      <c r="X15" s="87" t="s">
        <v>9</v>
      </c>
    </row>
    <row r="16" spans="1:24" ht="22.5" customHeight="1">
      <c r="A16" s="43"/>
      <c r="B16" s="46"/>
      <c r="C16" s="2" t="s">
        <v>10</v>
      </c>
      <c r="D16" s="3">
        <f t="shared" si="0"/>
        <v>205.9</v>
      </c>
      <c r="E16" s="3">
        <f>S16</f>
        <v>0</v>
      </c>
      <c r="F16" s="10">
        <f>I16</f>
        <v>205.9</v>
      </c>
      <c r="G16" s="3"/>
      <c r="H16" s="39"/>
      <c r="I16" s="88">
        <f>J16+K16+L16+M16+N16+O16+P16</f>
        <v>205.9</v>
      </c>
      <c r="J16" s="81"/>
      <c r="K16" s="88">
        <v>75.9</v>
      </c>
      <c r="L16" s="88">
        <v>105</v>
      </c>
      <c r="M16" s="88">
        <v>25</v>
      </c>
      <c r="N16" s="88"/>
      <c r="O16" s="88"/>
      <c r="P16" s="88"/>
      <c r="Q16" s="86"/>
      <c r="R16" s="81" t="s">
        <v>10</v>
      </c>
      <c r="S16" s="81">
        <f>T16+U16+V16+W16</f>
        <v>0</v>
      </c>
      <c r="T16" s="81"/>
      <c r="U16" s="88"/>
      <c r="V16" s="88"/>
      <c r="W16" s="88"/>
      <c r="X16" s="89"/>
    </row>
    <row r="17" spans="1:24" ht="22.5" customHeight="1">
      <c r="A17" s="43"/>
      <c r="B17" s="46"/>
      <c r="C17" s="2" t="s">
        <v>11</v>
      </c>
      <c r="D17" s="3">
        <f t="shared" si="0"/>
        <v>579.2</v>
      </c>
      <c r="E17" s="3">
        <f>S17</f>
        <v>478.20000000000005</v>
      </c>
      <c r="F17" s="10">
        <f>I17</f>
        <v>101</v>
      </c>
      <c r="G17" s="3"/>
      <c r="H17" s="39"/>
      <c r="I17" s="88">
        <f>J17+K17+L17+M17+N17+O17+P17</f>
        <v>101</v>
      </c>
      <c r="J17" s="81"/>
      <c r="K17" s="88">
        <f>20+7</f>
        <v>27</v>
      </c>
      <c r="L17" s="81"/>
      <c r="M17" s="88"/>
      <c r="N17" s="88">
        <v>20</v>
      </c>
      <c r="O17" s="88">
        <v>30</v>
      </c>
      <c r="P17" s="88">
        <v>24</v>
      </c>
      <c r="Q17" s="86"/>
      <c r="R17" s="81" t="s">
        <v>11</v>
      </c>
      <c r="S17" s="81">
        <f>T17+U17+V17+W17</f>
        <v>478.20000000000005</v>
      </c>
      <c r="T17" s="81"/>
      <c r="U17" s="88">
        <v>175.1</v>
      </c>
      <c r="V17" s="88">
        <v>245</v>
      </c>
      <c r="W17" s="88">
        <v>58.1</v>
      </c>
      <c r="X17" s="89"/>
    </row>
    <row r="18" spans="1:24" ht="22.5" customHeight="1">
      <c r="A18" s="43"/>
      <c r="B18" s="46"/>
      <c r="C18" s="2" t="s">
        <v>12</v>
      </c>
      <c r="D18" s="3">
        <f t="shared" si="0"/>
        <v>0</v>
      </c>
      <c r="E18" s="3">
        <f>S18</f>
        <v>0</v>
      </c>
      <c r="F18" s="10">
        <f>I18</f>
        <v>0</v>
      </c>
      <c r="G18" s="3"/>
      <c r="H18" s="39"/>
      <c r="I18" s="88">
        <f>J18+K18+L18+M18+N18+O18+P18</f>
        <v>0</v>
      </c>
      <c r="J18" s="81"/>
      <c r="K18" s="88"/>
      <c r="L18" s="81"/>
      <c r="M18" s="88"/>
      <c r="N18" s="88"/>
      <c r="O18" s="88"/>
      <c r="P18" s="88"/>
      <c r="Q18" s="86"/>
      <c r="R18" s="81" t="s">
        <v>12</v>
      </c>
      <c r="S18" s="81">
        <f>T18+U18+V18+W18</f>
        <v>0</v>
      </c>
      <c r="T18" s="81"/>
      <c r="U18" s="88"/>
      <c r="V18" s="81"/>
      <c r="W18" s="88"/>
      <c r="X18" s="89"/>
    </row>
    <row r="19" spans="1:24" ht="22.5" customHeight="1">
      <c r="A19" s="44"/>
      <c r="B19" s="47"/>
      <c r="C19" s="2" t="s">
        <v>37</v>
      </c>
      <c r="D19" s="3">
        <f t="shared" si="0"/>
        <v>0</v>
      </c>
      <c r="E19" s="3">
        <f>S19</f>
        <v>0</v>
      </c>
      <c r="F19" s="10">
        <f>I19</f>
        <v>0</v>
      </c>
      <c r="G19" s="3"/>
      <c r="H19" s="40"/>
      <c r="I19" s="88">
        <f>J19+K19+L19+M19+N19+O19+P19</f>
        <v>0</v>
      </c>
      <c r="J19" s="81"/>
      <c r="K19" s="88"/>
      <c r="L19" s="81"/>
      <c r="M19" s="88"/>
      <c r="N19" s="88"/>
      <c r="O19" s="88"/>
      <c r="P19" s="88"/>
      <c r="Q19" s="86"/>
      <c r="R19" s="81" t="s">
        <v>37</v>
      </c>
      <c r="S19" s="81">
        <f>T19+U19+V19+W19</f>
        <v>0</v>
      </c>
      <c r="T19" s="81"/>
      <c r="U19" s="88"/>
      <c r="V19" s="81"/>
      <c r="W19" s="88"/>
      <c r="X19" s="90"/>
    </row>
    <row r="20" spans="1:24" ht="22.5" customHeight="1">
      <c r="A20" s="42" t="s">
        <v>32</v>
      </c>
      <c r="B20" s="45" t="s">
        <v>26</v>
      </c>
      <c r="C20" s="2" t="s">
        <v>45</v>
      </c>
      <c r="D20" s="4">
        <f t="shared" si="0"/>
        <v>972.9</v>
      </c>
      <c r="E20" s="4">
        <f>E21+E22+E23+E24</f>
        <v>0</v>
      </c>
      <c r="F20" s="4">
        <f>F21+F22+F23+F24</f>
        <v>972.9</v>
      </c>
      <c r="G20" s="4">
        <f>G21+G22+G23+G24</f>
        <v>0</v>
      </c>
      <c r="H20" s="38" t="s">
        <v>51</v>
      </c>
      <c r="I20" s="85">
        <f aca="true" t="shared" si="6" ref="I20:P20">I21+I22+I23+I24</f>
        <v>972.9</v>
      </c>
      <c r="J20" s="85">
        <f t="shared" si="6"/>
        <v>0</v>
      </c>
      <c r="K20" s="85">
        <f t="shared" si="6"/>
        <v>421.8</v>
      </c>
      <c r="L20" s="85">
        <f t="shared" si="6"/>
        <v>375.2</v>
      </c>
      <c r="M20" s="85">
        <f t="shared" si="6"/>
        <v>148.9</v>
      </c>
      <c r="N20" s="85">
        <f t="shared" si="6"/>
        <v>27</v>
      </c>
      <c r="O20" s="85">
        <f t="shared" si="6"/>
        <v>0</v>
      </c>
      <c r="P20" s="85">
        <f t="shared" si="6"/>
        <v>0</v>
      </c>
      <c r="Q20" s="86"/>
      <c r="R20" s="81" t="s">
        <v>41</v>
      </c>
      <c r="S20" s="85">
        <f>S21+S22+S23+S24</f>
        <v>0</v>
      </c>
      <c r="T20" s="85">
        <f>T21+T22+T23+T24</f>
        <v>0</v>
      </c>
      <c r="U20" s="85">
        <f>U21+U22+U23+U24</f>
        <v>0</v>
      </c>
      <c r="V20" s="85">
        <f>V21+V22+V23+V24</f>
        <v>0</v>
      </c>
      <c r="W20" s="85">
        <f>W21+W22+W23+W24</f>
        <v>0</v>
      </c>
      <c r="X20" s="87" t="s">
        <v>26</v>
      </c>
    </row>
    <row r="21" spans="1:24" ht="22.5" customHeight="1">
      <c r="A21" s="43"/>
      <c r="B21" s="46"/>
      <c r="C21" s="2" t="s">
        <v>10</v>
      </c>
      <c r="D21" s="3">
        <f t="shared" si="0"/>
        <v>172</v>
      </c>
      <c r="E21" s="3"/>
      <c r="F21" s="10">
        <f>I21</f>
        <v>172</v>
      </c>
      <c r="G21" s="3"/>
      <c r="H21" s="39"/>
      <c r="I21" s="88">
        <f>J21+K21+L21+M21+N21+O21+P21</f>
        <v>172</v>
      </c>
      <c r="J21" s="81"/>
      <c r="K21" s="81">
        <v>26.8</v>
      </c>
      <c r="L21" s="81">
        <v>120.2</v>
      </c>
      <c r="M21" s="88">
        <v>25</v>
      </c>
      <c r="N21" s="88"/>
      <c r="O21" s="88"/>
      <c r="P21" s="88"/>
      <c r="Q21" s="86"/>
      <c r="R21" s="81" t="s">
        <v>10</v>
      </c>
      <c r="S21" s="81">
        <f>T21+U21+V21+W21</f>
        <v>0</v>
      </c>
      <c r="T21" s="81"/>
      <c r="U21" s="81"/>
      <c r="V21" s="81"/>
      <c r="W21" s="88"/>
      <c r="X21" s="89"/>
    </row>
    <row r="22" spans="1:24" ht="22.5" customHeight="1">
      <c r="A22" s="43"/>
      <c r="B22" s="46"/>
      <c r="C22" s="2" t="s">
        <v>11</v>
      </c>
      <c r="D22" s="3">
        <f t="shared" si="0"/>
        <v>101.9</v>
      </c>
      <c r="E22" s="3"/>
      <c r="F22" s="10">
        <f>I22</f>
        <v>101.9</v>
      </c>
      <c r="G22" s="3"/>
      <c r="H22" s="39"/>
      <c r="I22" s="88">
        <f>J22+K22+L22+M22+N22+O22+P22</f>
        <v>101.9</v>
      </c>
      <c r="J22" s="88"/>
      <c r="K22" s="88">
        <v>57</v>
      </c>
      <c r="L22" s="88">
        <f>33-33</f>
        <v>0</v>
      </c>
      <c r="M22" s="88">
        <f>68.9-51</f>
        <v>17.900000000000006</v>
      </c>
      <c r="N22" s="88">
        <v>27</v>
      </c>
      <c r="O22" s="88"/>
      <c r="P22" s="88"/>
      <c r="Q22" s="86"/>
      <c r="R22" s="81" t="s">
        <v>11</v>
      </c>
      <c r="S22" s="88">
        <f>T22+U22+V22+W22</f>
        <v>0</v>
      </c>
      <c r="T22" s="88"/>
      <c r="U22" s="88"/>
      <c r="V22" s="88"/>
      <c r="W22" s="88"/>
      <c r="X22" s="89"/>
    </row>
    <row r="23" spans="1:24" ht="22.5" customHeight="1">
      <c r="A23" s="43"/>
      <c r="B23" s="46"/>
      <c r="C23" s="2" t="s">
        <v>12</v>
      </c>
      <c r="D23" s="3">
        <f t="shared" si="0"/>
        <v>369</v>
      </c>
      <c r="E23" s="3"/>
      <c r="F23" s="10">
        <f>I23</f>
        <v>369</v>
      </c>
      <c r="G23" s="3"/>
      <c r="H23" s="39"/>
      <c r="I23" s="88">
        <f>J23+K23+L23+M23+N23+O23+P23</f>
        <v>369</v>
      </c>
      <c r="J23" s="88"/>
      <c r="K23" s="88">
        <v>213</v>
      </c>
      <c r="L23" s="88">
        <v>150</v>
      </c>
      <c r="M23" s="88">
        <v>6</v>
      </c>
      <c r="N23" s="88"/>
      <c r="O23" s="88"/>
      <c r="P23" s="88"/>
      <c r="Q23" s="86"/>
      <c r="R23" s="81" t="s">
        <v>12</v>
      </c>
      <c r="S23" s="88">
        <f>T23+U23+V23+W23</f>
        <v>0</v>
      </c>
      <c r="T23" s="88"/>
      <c r="U23" s="88"/>
      <c r="V23" s="88"/>
      <c r="W23" s="88"/>
      <c r="X23" s="89"/>
    </row>
    <row r="24" spans="1:24" ht="22.5" customHeight="1">
      <c r="A24" s="44"/>
      <c r="B24" s="47"/>
      <c r="C24" s="2" t="s">
        <v>37</v>
      </c>
      <c r="D24" s="3">
        <f t="shared" si="0"/>
        <v>330</v>
      </c>
      <c r="E24" s="3"/>
      <c r="F24" s="10">
        <f>I24</f>
        <v>330</v>
      </c>
      <c r="G24" s="3"/>
      <c r="H24" s="40"/>
      <c r="I24" s="88">
        <f>J24+K24+L24+M24+N24+O24+P24</f>
        <v>330</v>
      </c>
      <c r="J24" s="88"/>
      <c r="K24" s="88">
        <v>125</v>
      </c>
      <c r="L24" s="88">
        <v>105</v>
      </c>
      <c r="M24" s="88">
        <v>100</v>
      </c>
      <c r="N24" s="88"/>
      <c r="O24" s="88"/>
      <c r="P24" s="88"/>
      <c r="Q24" s="86"/>
      <c r="R24" s="81" t="s">
        <v>37</v>
      </c>
      <c r="S24" s="88">
        <f>T24+U24+V24+W24</f>
        <v>0</v>
      </c>
      <c r="T24" s="88"/>
      <c r="U24" s="88"/>
      <c r="V24" s="88"/>
      <c r="W24" s="88"/>
      <c r="X24" s="90"/>
    </row>
    <row r="25" spans="1:24" s="11" customFormat="1" ht="22.5" customHeight="1">
      <c r="A25" s="48" t="s">
        <v>43</v>
      </c>
      <c r="B25" s="51" t="s">
        <v>14</v>
      </c>
      <c r="C25" s="18" t="s">
        <v>45</v>
      </c>
      <c r="D25" s="21">
        <f t="shared" si="0"/>
        <v>5.6000000000000005</v>
      </c>
      <c r="E25" s="19">
        <f>E26+E27+E28+E29</f>
        <v>0</v>
      </c>
      <c r="F25" s="19">
        <f>F26+F27+F28+F29</f>
        <v>5.6000000000000005</v>
      </c>
      <c r="G25" s="19">
        <f>G26+G27+G28+G29</f>
        <v>0</v>
      </c>
      <c r="H25" s="54"/>
      <c r="I25" s="85">
        <f aca="true" t="shared" si="7" ref="I25:P25">I26+I27+I28+I29</f>
        <v>5.6000000000000005</v>
      </c>
      <c r="J25" s="85">
        <f t="shared" si="7"/>
        <v>5.6000000000000005</v>
      </c>
      <c r="K25" s="85">
        <f t="shared" si="7"/>
        <v>0</v>
      </c>
      <c r="L25" s="85">
        <f t="shared" si="7"/>
        <v>0</v>
      </c>
      <c r="M25" s="85">
        <f t="shared" si="7"/>
        <v>0</v>
      </c>
      <c r="N25" s="85">
        <f t="shared" si="7"/>
        <v>0</v>
      </c>
      <c r="O25" s="85">
        <f t="shared" si="7"/>
        <v>0</v>
      </c>
      <c r="P25" s="85">
        <f t="shared" si="7"/>
        <v>0</v>
      </c>
      <c r="Q25" s="86"/>
      <c r="R25" s="81" t="s">
        <v>41</v>
      </c>
      <c r="S25" s="85">
        <f>S26+S27+S28+S29</f>
        <v>0</v>
      </c>
      <c r="T25" s="85">
        <f>T26+T27+T28+T29</f>
        <v>0</v>
      </c>
      <c r="U25" s="85">
        <f>U26+U27+U28+U29</f>
        <v>0</v>
      </c>
      <c r="V25" s="85">
        <f>V26+V27+V28+V29</f>
        <v>0</v>
      </c>
      <c r="W25" s="85">
        <f>W26+W27+W28+W29</f>
        <v>0</v>
      </c>
      <c r="X25" s="87" t="s">
        <v>14</v>
      </c>
    </row>
    <row r="26" spans="1:24" s="11" customFormat="1" ht="22.5" customHeight="1">
      <c r="A26" s="49"/>
      <c r="B26" s="52"/>
      <c r="C26" s="18" t="s">
        <v>10</v>
      </c>
      <c r="D26" s="10">
        <f t="shared" si="0"/>
        <v>0.5</v>
      </c>
      <c r="E26" s="20">
        <f>E31+E36</f>
        <v>0</v>
      </c>
      <c r="F26" s="10">
        <f>F31+F36+F41</f>
        <v>0.5</v>
      </c>
      <c r="G26" s="20">
        <f>G31+G36</f>
        <v>0</v>
      </c>
      <c r="H26" s="55"/>
      <c r="I26" s="88">
        <f>J26+K26+L26+M26+N26+O26+P26</f>
        <v>0.5</v>
      </c>
      <c r="J26" s="88">
        <f aca="true" t="shared" si="8" ref="J26:M29">J31+J36+J41</f>
        <v>0.5</v>
      </c>
      <c r="K26" s="88">
        <f t="shared" si="8"/>
        <v>0</v>
      </c>
      <c r="L26" s="88">
        <f t="shared" si="8"/>
        <v>0</v>
      </c>
      <c r="M26" s="88">
        <f t="shared" si="8"/>
        <v>0</v>
      </c>
      <c r="N26" s="88"/>
      <c r="O26" s="88"/>
      <c r="P26" s="88"/>
      <c r="Q26" s="86"/>
      <c r="R26" s="81" t="s">
        <v>10</v>
      </c>
      <c r="S26" s="88">
        <f>T26+U26+V26+W26</f>
        <v>0</v>
      </c>
      <c r="T26" s="88">
        <f aca="true" t="shared" si="9" ref="T26:W29">T31+T36+T41</f>
        <v>0</v>
      </c>
      <c r="U26" s="88">
        <f t="shared" si="9"/>
        <v>0</v>
      </c>
      <c r="V26" s="88">
        <f t="shared" si="9"/>
        <v>0</v>
      </c>
      <c r="W26" s="88">
        <f t="shared" si="9"/>
        <v>0</v>
      </c>
      <c r="X26" s="89"/>
    </row>
    <row r="27" spans="1:24" s="11" customFormat="1" ht="22.5" customHeight="1">
      <c r="A27" s="49"/>
      <c r="B27" s="52"/>
      <c r="C27" s="18" t="s">
        <v>11</v>
      </c>
      <c r="D27" s="10">
        <f t="shared" si="0"/>
        <v>1.7</v>
      </c>
      <c r="E27" s="20">
        <f>E32+E37</f>
        <v>0</v>
      </c>
      <c r="F27" s="10">
        <f>F32+F37+F42</f>
        <v>1.7</v>
      </c>
      <c r="G27" s="20">
        <f>G32+G37</f>
        <v>0</v>
      </c>
      <c r="H27" s="55"/>
      <c r="I27" s="88">
        <f>J27+K27+L27+M27+N27+O27+P27</f>
        <v>1.7</v>
      </c>
      <c r="J27" s="88">
        <f t="shared" si="8"/>
        <v>1.7</v>
      </c>
      <c r="K27" s="88">
        <f t="shared" si="8"/>
        <v>0</v>
      </c>
      <c r="L27" s="88">
        <f t="shared" si="8"/>
        <v>0</v>
      </c>
      <c r="M27" s="88">
        <f t="shared" si="8"/>
        <v>0</v>
      </c>
      <c r="N27" s="88"/>
      <c r="O27" s="88"/>
      <c r="P27" s="88"/>
      <c r="Q27" s="86"/>
      <c r="R27" s="81" t="s">
        <v>11</v>
      </c>
      <c r="S27" s="88">
        <f>T27+U27+V27+W27</f>
        <v>0</v>
      </c>
      <c r="T27" s="88">
        <f t="shared" si="9"/>
        <v>0</v>
      </c>
      <c r="U27" s="88">
        <f t="shared" si="9"/>
        <v>0</v>
      </c>
      <c r="V27" s="88">
        <f t="shared" si="9"/>
        <v>0</v>
      </c>
      <c r="W27" s="88">
        <f t="shared" si="9"/>
        <v>0</v>
      </c>
      <c r="X27" s="89"/>
    </row>
    <row r="28" spans="1:24" s="11" customFormat="1" ht="22.5" customHeight="1">
      <c r="A28" s="49"/>
      <c r="B28" s="52"/>
      <c r="C28" s="18" t="s">
        <v>12</v>
      </c>
      <c r="D28" s="10">
        <f t="shared" si="0"/>
        <v>1.7</v>
      </c>
      <c r="E28" s="20">
        <f>E33+E38</f>
        <v>0</v>
      </c>
      <c r="F28" s="10">
        <f>F33+F38+F43</f>
        <v>1.7</v>
      </c>
      <c r="G28" s="20">
        <f>G33+G38</f>
        <v>0</v>
      </c>
      <c r="H28" s="55"/>
      <c r="I28" s="88">
        <f>J28+K28+L28+M28+N28+O28+P28</f>
        <v>1.7</v>
      </c>
      <c r="J28" s="88">
        <f t="shared" si="8"/>
        <v>1.7</v>
      </c>
      <c r="K28" s="88">
        <f t="shared" si="8"/>
        <v>0</v>
      </c>
      <c r="L28" s="88">
        <f t="shared" si="8"/>
        <v>0</v>
      </c>
      <c r="M28" s="88">
        <f t="shared" si="8"/>
        <v>0</v>
      </c>
      <c r="N28" s="88"/>
      <c r="O28" s="88"/>
      <c r="P28" s="88"/>
      <c r="Q28" s="86"/>
      <c r="R28" s="81" t="s">
        <v>12</v>
      </c>
      <c r="S28" s="88">
        <f>T28+U28+V28+W28</f>
        <v>0</v>
      </c>
      <c r="T28" s="88">
        <f t="shared" si="9"/>
        <v>0</v>
      </c>
      <c r="U28" s="88">
        <f t="shared" si="9"/>
        <v>0</v>
      </c>
      <c r="V28" s="88">
        <f t="shared" si="9"/>
        <v>0</v>
      </c>
      <c r="W28" s="88">
        <f t="shared" si="9"/>
        <v>0</v>
      </c>
      <c r="X28" s="89"/>
    </row>
    <row r="29" spans="1:24" s="11" customFormat="1" ht="22.5" customHeight="1">
      <c r="A29" s="50"/>
      <c r="B29" s="53"/>
      <c r="C29" s="18" t="s">
        <v>37</v>
      </c>
      <c r="D29" s="10">
        <f t="shared" si="0"/>
        <v>1.7</v>
      </c>
      <c r="E29" s="20">
        <f>E34+E39</f>
        <v>0</v>
      </c>
      <c r="F29" s="10">
        <f>F34+F39+F44</f>
        <v>1.7</v>
      </c>
      <c r="G29" s="20">
        <f>G34+G39</f>
        <v>0</v>
      </c>
      <c r="H29" s="56"/>
      <c r="I29" s="88">
        <f>J29+K29+L29+M29+N29+O29+P29</f>
        <v>1.7</v>
      </c>
      <c r="J29" s="88">
        <f t="shared" si="8"/>
        <v>1.7</v>
      </c>
      <c r="K29" s="88">
        <f t="shared" si="8"/>
        <v>0</v>
      </c>
      <c r="L29" s="88">
        <f t="shared" si="8"/>
        <v>0</v>
      </c>
      <c r="M29" s="88">
        <f t="shared" si="8"/>
        <v>0</v>
      </c>
      <c r="N29" s="88"/>
      <c r="O29" s="88"/>
      <c r="P29" s="88"/>
      <c r="Q29" s="86"/>
      <c r="R29" s="81" t="s">
        <v>37</v>
      </c>
      <c r="S29" s="88">
        <f>T29+U29+V29+W29</f>
        <v>0</v>
      </c>
      <c r="T29" s="88">
        <f t="shared" si="9"/>
        <v>0</v>
      </c>
      <c r="U29" s="88">
        <f t="shared" si="9"/>
        <v>0</v>
      </c>
      <c r="V29" s="88">
        <f t="shared" si="9"/>
        <v>0</v>
      </c>
      <c r="W29" s="88">
        <f t="shared" si="9"/>
        <v>0</v>
      </c>
      <c r="X29" s="90"/>
    </row>
    <row r="30" spans="1:24" ht="22.5" customHeight="1">
      <c r="A30" s="42" t="s">
        <v>33</v>
      </c>
      <c r="B30" s="45" t="s">
        <v>15</v>
      </c>
      <c r="C30" s="2" t="s">
        <v>45</v>
      </c>
      <c r="D30" s="4">
        <f t="shared" si="0"/>
        <v>5.6000000000000005</v>
      </c>
      <c r="E30" s="4">
        <f>E31+E32+E33+E34</f>
        <v>0</v>
      </c>
      <c r="F30" s="4">
        <f>F31+F32+F33+F34</f>
        <v>5.6000000000000005</v>
      </c>
      <c r="G30" s="4">
        <f>G31+G32+G33+G34</f>
        <v>0</v>
      </c>
      <c r="H30" s="38" t="s">
        <v>28</v>
      </c>
      <c r="I30" s="85">
        <f aca="true" t="shared" si="10" ref="I30:P30">I31+I32+I33+I34</f>
        <v>5.6000000000000005</v>
      </c>
      <c r="J30" s="85">
        <f t="shared" si="10"/>
        <v>5.6000000000000005</v>
      </c>
      <c r="K30" s="85">
        <f t="shared" si="10"/>
        <v>0</v>
      </c>
      <c r="L30" s="85">
        <f t="shared" si="10"/>
        <v>0</v>
      </c>
      <c r="M30" s="85">
        <f t="shared" si="10"/>
        <v>0</v>
      </c>
      <c r="N30" s="85">
        <f t="shared" si="10"/>
        <v>0</v>
      </c>
      <c r="O30" s="85">
        <f t="shared" si="10"/>
        <v>0</v>
      </c>
      <c r="P30" s="85">
        <f t="shared" si="10"/>
        <v>0</v>
      </c>
      <c r="Q30" s="86"/>
      <c r="R30" s="81" t="s">
        <v>41</v>
      </c>
      <c r="S30" s="85">
        <f>S31+S32+S33+S34</f>
        <v>0</v>
      </c>
      <c r="T30" s="85">
        <f>T31+T32+T33+T34</f>
        <v>0</v>
      </c>
      <c r="U30" s="85">
        <f>U31+U32+U33+U34</f>
        <v>0</v>
      </c>
      <c r="V30" s="85">
        <f>V31+V32+V33+V34</f>
        <v>0</v>
      </c>
      <c r="W30" s="85">
        <f>W31+W32+W33+W34</f>
        <v>0</v>
      </c>
      <c r="X30" s="87" t="s">
        <v>15</v>
      </c>
    </row>
    <row r="31" spans="1:24" ht="22.5" customHeight="1">
      <c r="A31" s="43"/>
      <c r="B31" s="46"/>
      <c r="C31" s="2" t="s">
        <v>10</v>
      </c>
      <c r="D31" s="3">
        <f t="shared" si="0"/>
        <v>0.5</v>
      </c>
      <c r="E31" s="3"/>
      <c r="F31" s="10">
        <f>I31</f>
        <v>0.5</v>
      </c>
      <c r="G31" s="3"/>
      <c r="H31" s="39"/>
      <c r="I31" s="88">
        <f>J31+K31+L31+M31+N31+O31+P31</f>
        <v>0.5</v>
      </c>
      <c r="J31" s="88">
        <v>0.5</v>
      </c>
      <c r="K31" s="88"/>
      <c r="L31" s="88"/>
      <c r="M31" s="88"/>
      <c r="N31" s="88"/>
      <c r="O31" s="88"/>
      <c r="P31" s="88"/>
      <c r="Q31" s="86"/>
      <c r="R31" s="81" t="s">
        <v>10</v>
      </c>
      <c r="S31" s="81">
        <f>T31+U31+V31+W31</f>
        <v>0</v>
      </c>
      <c r="T31" s="88"/>
      <c r="U31" s="88"/>
      <c r="V31" s="88"/>
      <c r="W31" s="88"/>
      <c r="X31" s="89"/>
    </row>
    <row r="32" spans="1:24" ht="22.5" customHeight="1">
      <c r="A32" s="43"/>
      <c r="B32" s="46"/>
      <c r="C32" s="2" t="s">
        <v>11</v>
      </c>
      <c r="D32" s="3">
        <f t="shared" si="0"/>
        <v>1.7</v>
      </c>
      <c r="E32" s="3"/>
      <c r="F32" s="10">
        <f>I32</f>
        <v>1.7</v>
      </c>
      <c r="G32" s="3"/>
      <c r="H32" s="39"/>
      <c r="I32" s="88">
        <f>J32+K32+L32+M32+N32+O32+P32</f>
        <v>1.7</v>
      </c>
      <c r="J32" s="88">
        <v>1.7</v>
      </c>
      <c r="K32" s="88"/>
      <c r="L32" s="88"/>
      <c r="M32" s="88"/>
      <c r="N32" s="88"/>
      <c r="O32" s="88"/>
      <c r="P32" s="88"/>
      <c r="Q32" s="86"/>
      <c r="R32" s="81" t="s">
        <v>11</v>
      </c>
      <c r="S32" s="91">
        <f>T32+U32+V32+W32</f>
        <v>0</v>
      </c>
      <c r="T32" s="88"/>
      <c r="U32" s="88"/>
      <c r="V32" s="88"/>
      <c r="W32" s="88"/>
      <c r="X32" s="89"/>
    </row>
    <row r="33" spans="1:24" ht="22.5" customHeight="1">
      <c r="A33" s="43"/>
      <c r="B33" s="46"/>
      <c r="C33" s="2" t="s">
        <v>12</v>
      </c>
      <c r="D33" s="3">
        <f t="shared" si="0"/>
        <v>1.7</v>
      </c>
      <c r="E33" s="3"/>
      <c r="F33" s="10">
        <f>I33</f>
        <v>1.7</v>
      </c>
      <c r="G33" s="3"/>
      <c r="H33" s="39"/>
      <c r="I33" s="88">
        <f>J33+K33+L33+M33+N33+O33+P33</f>
        <v>1.7</v>
      </c>
      <c r="J33" s="88">
        <v>1.7</v>
      </c>
      <c r="K33" s="88"/>
      <c r="L33" s="88"/>
      <c r="M33" s="88"/>
      <c r="N33" s="88"/>
      <c r="O33" s="88"/>
      <c r="P33" s="88"/>
      <c r="Q33" s="86"/>
      <c r="R33" s="81" t="s">
        <v>12</v>
      </c>
      <c r="S33" s="81">
        <f>T33+U33+V33+W33</f>
        <v>0</v>
      </c>
      <c r="T33" s="88"/>
      <c r="U33" s="88"/>
      <c r="V33" s="88"/>
      <c r="W33" s="88"/>
      <c r="X33" s="89"/>
    </row>
    <row r="34" spans="1:24" ht="22.5" customHeight="1">
      <c r="A34" s="44"/>
      <c r="B34" s="47"/>
      <c r="C34" s="2" t="s">
        <v>37</v>
      </c>
      <c r="D34" s="3">
        <f t="shared" si="0"/>
        <v>1.7</v>
      </c>
      <c r="E34" s="3"/>
      <c r="F34" s="10">
        <f>I34</f>
        <v>1.7</v>
      </c>
      <c r="G34" s="3"/>
      <c r="H34" s="40"/>
      <c r="I34" s="88">
        <f>J34+K34+L34+M34+N34+O34+P34</f>
        <v>1.7</v>
      </c>
      <c r="J34" s="88">
        <v>1.7</v>
      </c>
      <c r="K34" s="88"/>
      <c r="L34" s="88"/>
      <c r="M34" s="88"/>
      <c r="N34" s="88"/>
      <c r="O34" s="88"/>
      <c r="P34" s="88"/>
      <c r="Q34" s="86"/>
      <c r="R34" s="81" t="s">
        <v>37</v>
      </c>
      <c r="S34" s="81">
        <f>T34+U34+V34+W34</f>
        <v>0</v>
      </c>
      <c r="T34" s="88"/>
      <c r="U34" s="88"/>
      <c r="V34" s="88"/>
      <c r="W34" s="88"/>
      <c r="X34" s="90"/>
    </row>
    <row r="35" spans="1:24" ht="22.5" customHeight="1">
      <c r="A35" s="42" t="s">
        <v>34</v>
      </c>
      <c r="B35" s="45" t="s">
        <v>16</v>
      </c>
      <c r="C35" s="2" t="s">
        <v>45</v>
      </c>
      <c r="D35" s="4">
        <f t="shared" si="0"/>
        <v>0</v>
      </c>
      <c r="E35" s="4">
        <f>E36+E37+E38+E39</f>
        <v>0</v>
      </c>
      <c r="F35" s="4">
        <f>F36+F37+F38+F39</f>
        <v>0</v>
      </c>
      <c r="G35" s="4">
        <f>G36+G37+G38+G39</f>
        <v>0</v>
      </c>
      <c r="H35" s="38" t="s">
        <v>51</v>
      </c>
      <c r="I35" s="85">
        <f aca="true" t="shared" si="11" ref="I35:P35">I36+I37+I38+I39</f>
        <v>0</v>
      </c>
      <c r="J35" s="85">
        <f t="shared" si="11"/>
        <v>0</v>
      </c>
      <c r="K35" s="85">
        <f t="shared" si="11"/>
        <v>0</v>
      </c>
      <c r="L35" s="85">
        <f t="shared" si="11"/>
        <v>0</v>
      </c>
      <c r="M35" s="85">
        <f t="shared" si="11"/>
        <v>0</v>
      </c>
      <c r="N35" s="85">
        <f t="shared" si="11"/>
        <v>0</v>
      </c>
      <c r="O35" s="85">
        <f t="shared" si="11"/>
        <v>0</v>
      </c>
      <c r="P35" s="85">
        <f t="shared" si="11"/>
        <v>0</v>
      </c>
      <c r="Q35" s="86"/>
      <c r="R35" s="81" t="s">
        <v>41</v>
      </c>
      <c r="S35" s="85">
        <f>S36+S37+S38+S39</f>
        <v>0</v>
      </c>
      <c r="T35" s="85">
        <f>T36+T37+T38+T39</f>
        <v>0</v>
      </c>
      <c r="U35" s="85">
        <f>U36+U37+U38+U39</f>
        <v>0</v>
      </c>
      <c r="V35" s="85">
        <f>V36+V37+V38+V39</f>
        <v>0</v>
      </c>
      <c r="W35" s="85">
        <f>W36+W37+W38+W39</f>
        <v>0</v>
      </c>
      <c r="X35" s="87" t="s">
        <v>16</v>
      </c>
    </row>
    <row r="36" spans="1:24" ht="22.5" customHeight="1">
      <c r="A36" s="43"/>
      <c r="B36" s="46"/>
      <c r="C36" s="2" t="s">
        <v>10</v>
      </c>
      <c r="D36" s="3">
        <f t="shared" si="0"/>
        <v>0</v>
      </c>
      <c r="E36" s="3"/>
      <c r="F36" s="10">
        <f>I36</f>
        <v>0</v>
      </c>
      <c r="G36" s="3"/>
      <c r="H36" s="39"/>
      <c r="I36" s="88">
        <f>J36+K36+L36+M36+N36+O36+P36</f>
        <v>0</v>
      </c>
      <c r="J36" s="88"/>
      <c r="K36" s="88">
        <v>0</v>
      </c>
      <c r="L36" s="88"/>
      <c r="M36" s="88"/>
      <c r="N36" s="88"/>
      <c r="O36" s="88"/>
      <c r="P36" s="88"/>
      <c r="Q36" s="86"/>
      <c r="R36" s="81" t="s">
        <v>10</v>
      </c>
      <c r="S36" s="81">
        <f>T36+U36+V36+W36</f>
        <v>0</v>
      </c>
      <c r="T36" s="88"/>
      <c r="U36" s="88"/>
      <c r="V36" s="88"/>
      <c r="W36" s="88"/>
      <c r="X36" s="89"/>
    </row>
    <row r="37" spans="1:24" ht="22.5" customHeight="1">
      <c r="A37" s="43"/>
      <c r="B37" s="46"/>
      <c r="C37" s="2" t="s">
        <v>11</v>
      </c>
      <c r="D37" s="3">
        <f t="shared" si="0"/>
        <v>0</v>
      </c>
      <c r="E37" s="3"/>
      <c r="F37" s="10">
        <f>I37</f>
        <v>0</v>
      </c>
      <c r="G37" s="3"/>
      <c r="H37" s="39"/>
      <c r="I37" s="88">
        <f>J37+K37+L37+M37+N37+O37+P37</f>
        <v>0</v>
      </c>
      <c r="J37" s="88"/>
      <c r="K37" s="88"/>
      <c r="L37" s="88"/>
      <c r="M37" s="88"/>
      <c r="N37" s="88"/>
      <c r="O37" s="88"/>
      <c r="P37" s="88"/>
      <c r="Q37" s="86"/>
      <c r="R37" s="81" t="s">
        <v>11</v>
      </c>
      <c r="S37" s="88">
        <f>T37+U37+V37+W37</f>
        <v>0</v>
      </c>
      <c r="T37" s="88"/>
      <c r="U37" s="88"/>
      <c r="V37" s="88"/>
      <c r="W37" s="88"/>
      <c r="X37" s="89"/>
    </row>
    <row r="38" spans="1:24" ht="22.5" customHeight="1">
      <c r="A38" s="43"/>
      <c r="B38" s="46"/>
      <c r="C38" s="2" t="s">
        <v>12</v>
      </c>
      <c r="D38" s="3">
        <f t="shared" si="0"/>
        <v>0</v>
      </c>
      <c r="E38" s="3"/>
      <c r="F38" s="10">
        <f>I38</f>
        <v>0</v>
      </c>
      <c r="G38" s="3"/>
      <c r="H38" s="39"/>
      <c r="I38" s="88">
        <f>J38+K38+L38+M38+N38+O38+P38</f>
        <v>0</v>
      </c>
      <c r="J38" s="88"/>
      <c r="K38" s="88"/>
      <c r="L38" s="88"/>
      <c r="M38" s="88"/>
      <c r="N38" s="88"/>
      <c r="O38" s="88"/>
      <c r="P38" s="88"/>
      <c r="Q38" s="86"/>
      <c r="R38" s="81" t="s">
        <v>12</v>
      </c>
      <c r="S38" s="81">
        <f>T38+U38+V38+W38</f>
        <v>0</v>
      </c>
      <c r="T38" s="88"/>
      <c r="U38" s="88"/>
      <c r="V38" s="88"/>
      <c r="W38" s="88"/>
      <c r="X38" s="89"/>
    </row>
    <row r="39" spans="1:24" ht="22.5" customHeight="1">
      <c r="A39" s="44"/>
      <c r="B39" s="47"/>
      <c r="C39" s="2" t="s">
        <v>37</v>
      </c>
      <c r="D39" s="3">
        <f t="shared" si="0"/>
        <v>0</v>
      </c>
      <c r="E39" s="3"/>
      <c r="F39" s="10">
        <f>I39</f>
        <v>0</v>
      </c>
      <c r="G39" s="3"/>
      <c r="H39" s="40"/>
      <c r="I39" s="88">
        <f>J39+K39+L39+M39+N39+O39+P39</f>
        <v>0</v>
      </c>
      <c r="J39" s="88"/>
      <c r="K39" s="88"/>
      <c r="L39" s="88"/>
      <c r="M39" s="88"/>
      <c r="N39" s="88"/>
      <c r="O39" s="88"/>
      <c r="P39" s="88"/>
      <c r="Q39" s="86"/>
      <c r="R39" s="81" t="s">
        <v>37</v>
      </c>
      <c r="S39" s="81">
        <f>T39+U39+V39+W39</f>
        <v>0</v>
      </c>
      <c r="T39" s="88"/>
      <c r="U39" s="88"/>
      <c r="V39" s="88"/>
      <c r="W39" s="88"/>
      <c r="X39" s="90"/>
    </row>
    <row r="40" spans="1:24" ht="22.5" customHeight="1">
      <c r="A40" s="42" t="s">
        <v>35</v>
      </c>
      <c r="B40" s="45" t="s">
        <v>27</v>
      </c>
      <c r="C40" s="2" t="s">
        <v>45</v>
      </c>
      <c r="D40" s="4">
        <f t="shared" si="0"/>
        <v>0</v>
      </c>
      <c r="E40" s="4">
        <f>E41+E42+E43+E44</f>
        <v>0</v>
      </c>
      <c r="F40" s="4">
        <f>F41+F42+F43+F44</f>
        <v>0</v>
      </c>
      <c r="G40" s="4">
        <f>G41+G42+G43+G44</f>
        <v>0</v>
      </c>
      <c r="H40" s="38" t="s">
        <v>28</v>
      </c>
      <c r="I40" s="85">
        <f>I41+I42+I43+I44</f>
        <v>0</v>
      </c>
      <c r="J40" s="85">
        <f>J41+J42+J43+J44</f>
        <v>0</v>
      </c>
      <c r="K40" s="85">
        <f>K41+K42+K43+K44</f>
        <v>0</v>
      </c>
      <c r="L40" s="85">
        <f>L41+L42+L43+L44</f>
        <v>0</v>
      </c>
      <c r="M40" s="85">
        <f>M41+M42+M43+M44</f>
        <v>0</v>
      </c>
      <c r="N40" s="85"/>
      <c r="O40" s="85"/>
      <c r="P40" s="85"/>
      <c r="Q40" s="86"/>
      <c r="R40" s="81" t="s">
        <v>41</v>
      </c>
      <c r="S40" s="85">
        <f>S41+S42+S43+S44</f>
        <v>0</v>
      </c>
      <c r="T40" s="85">
        <f>T41+T42+T43+T44</f>
        <v>0</v>
      </c>
      <c r="U40" s="85">
        <f>U41+U42+U43+U44</f>
        <v>0</v>
      </c>
      <c r="V40" s="85">
        <f>V41+V42+V43+V44</f>
        <v>0</v>
      </c>
      <c r="W40" s="85">
        <f>W41+W42+W43+W44</f>
        <v>0</v>
      </c>
      <c r="X40" s="87" t="s">
        <v>27</v>
      </c>
    </row>
    <row r="41" spans="1:24" ht="22.5" customHeight="1">
      <c r="A41" s="43"/>
      <c r="B41" s="46"/>
      <c r="C41" s="2" t="s">
        <v>10</v>
      </c>
      <c r="D41" s="3">
        <f t="shared" si="0"/>
        <v>0</v>
      </c>
      <c r="E41" s="3"/>
      <c r="F41" s="10">
        <f>I41</f>
        <v>0</v>
      </c>
      <c r="G41" s="3"/>
      <c r="H41" s="39"/>
      <c r="I41" s="81">
        <f>J41+K41+L41+M41</f>
        <v>0</v>
      </c>
      <c r="J41" s="88"/>
      <c r="K41" s="88"/>
      <c r="L41" s="88"/>
      <c r="M41" s="88"/>
      <c r="N41" s="88"/>
      <c r="O41" s="88"/>
      <c r="P41" s="88"/>
      <c r="Q41" s="86"/>
      <c r="R41" s="81" t="s">
        <v>10</v>
      </c>
      <c r="S41" s="81">
        <f>T41+U41+V41+W41</f>
        <v>0</v>
      </c>
      <c r="T41" s="88"/>
      <c r="U41" s="88"/>
      <c r="V41" s="88"/>
      <c r="W41" s="88"/>
      <c r="X41" s="89"/>
    </row>
    <row r="42" spans="1:24" ht="22.5" customHeight="1">
      <c r="A42" s="43"/>
      <c r="B42" s="46"/>
      <c r="C42" s="2" t="s">
        <v>11</v>
      </c>
      <c r="D42" s="3">
        <f t="shared" si="0"/>
        <v>0</v>
      </c>
      <c r="E42" s="3"/>
      <c r="F42" s="10">
        <f>I42</f>
        <v>0</v>
      </c>
      <c r="G42" s="3"/>
      <c r="H42" s="39"/>
      <c r="I42" s="91">
        <f>J42+K42+L42+M42</f>
        <v>0</v>
      </c>
      <c r="J42" s="88"/>
      <c r="K42" s="88"/>
      <c r="L42" s="88"/>
      <c r="M42" s="88"/>
      <c r="N42" s="88"/>
      <c r="O42" s="88"/>
      <c r="P42" s="88"/>
      <c r="Q42" s="86"/>
      <c r="R42" s="81" t="s">
        <v>11</v>
      </c>
      <c r="S42" s="91">
        <f>T42+U42+V42+W42</f>
        <v>0</v>
      </c>
      <c r="T42" s="88"/>
      <c r="U42" s="88"/>
      <c r="V42" s="88"/>
      <c r="W42" s="88"/>
      <c r="X42" s="89"/>
    </row>
    <row r="43" spans="1:24" ht="22.5" customHeight="1">
      <c r="A43" s="43"/>
      <c r="B43" s="46"/>
      <c r="C43" s="2" t="s">
        <v>12</v>
      </c>
      <c r="D43" s="3">
        <f t="shared" si="0"/>
        <v>0</v>
      </c>
      <c r="E43" s="3"/>
      <c r="F43" s="10">
        <f>I43</f>
        <v>0</v>
      </c>
      <c r="G43" s="3"/>
      <c r="H43" s="39"/>
      <c r="I43" s="81">
        <f>J43+K43+L43+M43</f>
        <v>0</v>
      </c>
      <c r="J43" s="88"/>
      <c r="K43" s="88"/>
      <c r="L43" s="88"/>
      <c r="M43" s="88"/>
      <c r="N43" s="88"/>
      <c r="O43" s="88"/>
      <c r="P43" s="88"/>
      <c r="Q43" s="86"/>
      <c r="R43" s="81" t="s">
        <v>12</v>
      </c>
      <c r="S43" s="81">
        <f>T43+U43+V43+W43</f>
        <v>0</v>
      </c>
      <c r="T43" s="88"/>
      <c r="U43" s="88"/>
      <c r="V43" s="88"/>
      <c r="W43" s="88"/>
      <c r="X43" s="89"/>
    </row>
    <row r="44" spans="1:24" ht="22.5" customHeight="1">
      <c r="A44" s="44"/>
      <c r="B44" s="47"/>
      <c r="C44" s="2" t="s">
        <v>37</v>
      </c>
      <c r="D44" s="3">
        <f t="shared" si="0"/>
        <v>0</v>
      </c>
      <c r="E44" s="3"/>
      <c r="F44" s="10">
        <f>I44</f>
        <v>0</v>
      </c>
      <c r="G44" s="3"/>
      <c r="H44" s="40"/>
      <c r="I44" s="81">
        <f>J44+K44+L44+M44</f>
        <v>0</v>
      </c>
      <c r="J44" s="88"/>
      <c r="K44" s="88"/>
      <c r="L44" s="88"/>
      <c r="M44" s="88"/>
      <c r="N44" s="88"/>
      <c r="O44" s="88"/>
      <c r="P44" s="88"/>
      <c r="Q44" s="86"/>
      <c r="R44" s="81" t="s">
        <v>37</v>
      </c>
      <c r="S44" s="81">
        <f>T44+U44+V44+W44</f>
        <v>0</v>
      </c>
      <c r="T44" s="88"/>
      <c r="U44" s="88"/>
      <c r="V44" s="88"/>
      <c r="W44" s="88"/>
      <c r="X44" s="90"/>
    </row>
    <row r="45" spans="1:24" s="11" customFormat="1" ht="22.5" customHeight="1">
      <c r="A45" s="48" t="s">
        <v>38</v>
      </c>
      <c r="B45" s="51" t="s">
        <v>39</v>
      </c>
      <c r="C45" s="18" t="s">
        <v>13</v>
      </c>
      <c r="D45" s="21">
        <f t="shared" si="0"/>
        <v>151</v>
      </c>
      <c r="E45" s="19">
        <f>E46+E47+E48+E49</f>
        <v>0</v>
      </c>
      <c r="F45" s="19">
        <f>F46+F47+F48+F49</f>
        <v>151</v>
      </c>
      <c r="G45" s="19">
        <f>G46+G47+G48+G49</f>
        <v>0</v>
      </c>
      <c r="H45" s="65" t="s">
        <v>59</v>
      </c>
      <c r="I45" s="85">
        <f>I46+I47+I48+I49</f>
        <v>151</v>
      </c>
      <c r="J45" s="85">
        <f>J46+J47+J48+J49</f>
        <v>0</v>
      </c>
      <c r="K45" s="85">
        <f>K46+K47+K48+K49</f>
        <v>67</v>
      </c>
      <c r="L45" s="85">
        <f>L46+L47+L48+L49</f>
        <v>20</v>
      </c>
      <c r="M45" s="85">
        <f>M46+M47+M48+M49</f>
        <v>64</v>
      </c>
      <c r="N45" s="85"/>
      <c r="O45" s="85"/>
      <c r="P45" s="85"/>
      <c r="Q45" s="86"/>
      <c r="R45" s="81" t="s">
        <v>41</v>
      </c>
      <c r="S45" s="85">
        <f>S46+S47+S48+S49</f>
        <v>0</v>
      </c>
      <c r="T45" s="85">
        <f>T46+T47+T48+T49</f>
        <v>0</v>
      </c>
      <c r="U45" s="85">
        <f>U46+U47+U48+U49</f>
        <v>0</v>
      </c>
      <c r="V45" s="85">
        <f>V46+V47+V48+V49</f>
        <v>0</v>
      </c>
      <c r="W45" s="85">
        <f>W46+W47+W48+W49</f>
        <v>0</v>
      </c>
      <c r="X45" s="92" t="s">
        <v>39</v>
      </c>
    </row>
    <row r="46" spans="1:24" s="11" customFormat="1" ht="22.5" customHeight="1">
      <c r="A46" s="49"/>
      <c r="B46" s="52"/>
      <c r="C46" s="18" t="s">
        <v>10</v>
      </c>
      <c r="D46" s="10">
        <f t="shared" si="0"/>
        <v>0</v>
      </c>
      <c r="E46" s="3">
        <f>S46</f>
        <v>0</v>
      </c>
      <c r="F46" s="10">
        <f>I46</f>
        <v>0</v>
      </c>
      <c r="G46" s="10"/>
      <c r="H46" s="66"/>
      <c r="I46" s="88">
        <f>J46+K46+L46+M46</f>
        <v>0</v>
      </c>
      <c r="J46" s="88"/>
      <c r="K46" s="88"/>
      <c r="L46" s="88"/>
      <c r="M46" s="88"/>
      <c r="N46" s="88"/>
      <c r="O46" s="88"/>
      <c r="P46" s="88"/>
      <c r="Q46" s="86"/>
      <c r="R46" s="81" t="s">
        <v>10</v>
      </c>
      <c r="S46" s="88">
        <f>T46+U46+V46+W46</f>
        <v>0</v>
      </c>
      <c r="T46" s="88"/>
      <c r="U46" s="88"/>
      <c r="V46" s="88"/>
      <c r="W46" s="88"/>
      <c r="X46" s="93"/>
    </row>
    <row r="47" spans="1:24" s="11" customFormat="1" ht="22.5" customHeight="1">
      <c r="A47" s="49"/>
      <c r="B47" s="52"/>
      <c r="C47" s="18" t="s">
        <v>11</v>
      </c>
      <c r="D47" s="10">
        <f t="shared" si="0"/>
        <v>0</v>
      </c>
      <c r="E47" s="3">
        <f>S47</f>
        <v>0</v>
      </c>
      <c r="F47" s="10">
        <f>I47</f>
        <v>0</v>
      </c>
      <c r="G47" s="10"/>
      <c r="H47" s="66"/>
      <c r="I47" s="88">
        <f>J47+K47+L47+M47</f>
        <v>0</v>
      </c>
      <c r="J47" s="88"/>
      <c r="K47" s="88"/>
      <c r="L47" s="88"/>
      <c r="M47" s="88"/>
      <c r="N47" s="88"/>
      <c r="O47" s="88"/>
      <c r="P47" s="88"/>
      <c r="Q47" s="86"/>
      <c r="R47" s="81" t="s">
        <v>11</v>
      </c>
      <c r="S47" s="88">
        <f>T47+U47+V47+W47</f>
        <v>0</v>
      </c>
      <c r="T47" s="88"/>
      <c r="U47" s="88"/>
      <c r="V47" s="88"/>
      <c r="W47" s="88"/>
      <c r="X47" s="93"/>
    </row>
    <row r="48" spans="1:24" s="11" customFormat="1" ht="22.5" customHeight="1">
      <c r="A48" s="49"/>
      <c r="B48" s="52"/>
      <c r="C48" s="18" t="s">
        <v>12</v>
      </c>
      <c r="D48" s="10">
        <f t="shared" si="0"/>
        <v>151</v>
      </c>
      <c r="E48" s="3">
        <f>S48</f>
        <v>0</v>
      </c>
      <c r="F48" s="10">
        <f>I48</f>
        <v>151</v>
      </c>
      <c r="G48" s="10"/>
      <c r="H48" s="66"/>
      <c r="I48" s="88">
        <f>J48+K48+L48+M48</f>
        <v>151</v>
      </c>
      <c r="J48" s="88"/>
      <c r="K48" s="88">
        <v>67</v>
      </c>
      <c r="L48" s="85">
        <v>20</v>
      </c>
      <c r="M48" s="88">
        <v>64</v>
      </c>
      <c r="N48" s="88"/>
      <c r="O48" s="88"/>
      <c r="P48" s="88"/>
      <c r="Q48" s="86"/>
      <c r="R48" s="81" t="s">
        <v>12</v>
      </c>
      <c r="S48" s="88">
        <f>T48+U48+V48+W48</f>
        <v>0</v>
      </c>
      <c r="T48" s="88"/>
      <c r="U48" s="88"/>
      <c r="V48" s="88"/>
      <c r="W48" s="88"/>
      <c r="X48" s="93"/>
    </row>
    <row r="49" spans="1:24" s="11" customFormat="1" ht="22.5" customHeight="1">
      <c r="A49" s="50"/>
      <c r="B49" s="53"/>
      <c r="C49" s="18" t="s">
        <v>37</v>
      </c>
      <c r="D49" s="10">
        <f t="shared" si="0"/>
        <v>0</v>
      </c>
      <c r="E49" s="3">
        <f>S49</f>
        <v>0</v>
      </c>
      <c r="F49" s="10">
        <f>I49</f>
        <v>0</v>
      </c>
      <c r="G49" s="10"/>
      <c r="H49" s="67"/>
      <c r="I49" s="88">
        <f>J49+K49+L49+M49</f>
        <v>0</v>
      </c>
      <c r="J49" s="88"/>
      <c r="K49" s="88"/>
      <c r="L49" s="88"/>
      <c r="M49" s="88"/>
      <c r="N49" s="88"/>
      <c r="O49" s="88"/>
      <c r="P49" s="88"/>
      <c r="Q49" s="86"/>
      <c r="R49" s="81" t="s">
        <v>37</v>
      </c>
      <c r="S49" s="88">
        <f>T49+U49+V49+W49</f>
        <v>0</v>
      </c>
      <c r="T49" s="88"/>
      <c r="U49" s="88"/>
      <c r="V49" s="88"/>
      <c r="W49" s="88"/>
      <c r="X49" s="94"/>
    </row>
    <row r="50" spans="1:24" ht="22.5" customHeight="1">
      <c r="A50" s="42" t="s">
        <v>44</v>
      </c>
      <c r="B50" s="57" t="s">
        <v>17</v>
      </c>
      <c r="C50" s="2" t="s">
        <v>45</v>
      </c>
      <c r="D50" s="6">
        <f>E50+F50+G50</f>
        <v>1914.6000000000001</v>
      </c>
      <c r="E50" s="4">
        <f>E51+E52+E53+E54</f>
        <v>478.20000000000005</v>
      </c>
      <c r="F50" s="4">
        <f>F51+F52+F53+F54</f>
        <v>1436.4</v>
      </c>
      <c r="G50" s="4">
        <f>G51+G52+G53+G54</f>
        <v>0</v>
      </c>
      <c r="H50" s="45"/>
      <c r="I50" s="85">
        <f aca="true" t="shared" si="12" ref="I50:P50">I51+I52+I53+I54</f>
        <v>1436.4</v>
      </c>
      <c r="J50" s="85">
        <f t="shared" si="12"/>
        <v>5.6000000000000005</v>
      </c>
      <c r="K50" s="85">
        <f t="shared" si="12"/>
        <v>591.7</v>
      </c>
      <c r="L50" s="85">
        <f t="shared" si="12"/>
        <v>500.2</v>
      </c>
      <c r="M50" s="85">
        <f t="shared" si="12"/>
        <v>237.9</v>
      </c>
      <c r="N50" s="85">
        <f t="shared" si="12"/>
        <v>47</v>
      </c>
      <c r="O50" s="85">
        <f t="shared" si="12"/>
        <v>30</v>
      </c>
      <c r="P50" s="85">
        <f t="shared" si="12"/>
        <v>24</v>
      </c>
      <c r="Q50" s="86"/>
      <c r="R50" s="81" t="s">
        <v>41</v>
      </c>
      <c r="S50" s="85">
        <f>S51+S52+S53+S54</f>
        <v>478.20000000000005</v>
      </c>
      <c r="T50" s="85">
        <f>T51+T52+T53+T54</f>
        <v>0</v>
      </c>
      <c r="U50" s="85">
        <f>U51+U52+U53+U54</f>
        <v>175.1</v>
      </c>
      <c r="V50" s="85">
        <f>V51+V52+V53+V54</f>
        <v>245</v>
      </c>
      <c r="W50" s="85">
        <f>W51+W52+W53+W54</f>
        <v>58.1</v>
      </c>
      <c r="X50" s="95" t="s">
        <v>17</v>
      </c>
    </row>
    <row r="51" spans="1:24" ht="22.5" customHeight="1">
      <c r="A51" s="43"/>
      <c r="B51" s="58"/>
      <c r="C51" s="2" t="s">
        <v>10</v>
      </c>
      <c r="D51" s="7">
        <f t="shared" si="0"/>
        <v>378.4</v>
      </c>
      <c r="E51" s="10">
        <f>E11+E26+E46</f>
        <v>0</v>
      </c>
      <c r="F51" s="10">
        <f>I51</f>
        <v>378.4</v>
      </c>
      <c r="G51" s="7">
        <f>G26+G11+G46</f>
        <v>0</v>
      </c>
      <c r="H51" s="46"/>
      <c r="I51" s="88">
        <f>J51+K51+L51+M51+N51+O51+P51</f>
        <v>378.4</v>
      </c>
      <c r="J51" s="88">
        <f aca="true" t="shared" si="13" ref="J51:P54">J11+J26+J46</f>
        <v>0.5</v>
      </c>
      <c r="K51" s="88">
        <f t="shared" si="13"/>
        <v>102.7</v>
      </c>
      <c r="L51" s="88">
        <f t="shared" si="13"/>
        <v>225.2</v>
      </c>
      <c r="M51" s="88">
        <f t="shared" si="13"/>
        <v>50</v>
      </c>
      <c r="N51" s="88">
        <f t="shared" si="13"/>
        <v>0</v>
      </c>
      <c r="O51" s="88">
        <f t="shared" si="13"/>
        <v>0</v>
      </c>
      <c r="P51" s="88">
        <f t="shared" si="13"/>
        <v>0</v>
      </c>
      <c r="Q51" s="91">
        <f>F51-I51</f>
        <v>0</v>
      </c>
      <c r="R51" s="81" t="s">
        <v>10</v>
      </c>
      <c r="S51" s="88">
        <f>T51+U51+V51+W51</f>
        <v>0</v>
      </c>
      <c r="T51" s="88">
        <f aca="true" t="shared" si="14" ref="T51:W54">T11+T26+T46</f>
        <v>0</v>
      </c>
      <c r="U51" s="88">
        <f t="shared" si="14"/>
        <v>0</v>
      </c>
      <c r="V51" s="88">
        <f t="shared" si="14"/>
        <v>0</v>
      </c>
      <c r="W51" s="88">
        <f t="shared" si="14"/>
        <v>0</v>
      </c>
      <c r="X51" s="95"/>
    </row>
    <row r="52" spans="1:24" ht="22.5" customHeight="1">
      <c r="A52" s="43"/>
      <c r="B52" s="58"/>
      <c r="C52" s="2" t="s">
        <v>11</v>
      </c>
      <c r="D52" s="7">
        <f>E52+F52+G52</f>
        <v>682.8000000000001</v>
      </c>
      <c r="E52" s="10">
        <f>E12+E27+E47</f>
        <v>478.20000000000005</v>
      </c>
      <c r="F52" s="10">
        <f>I52</f>
        <v>204.60000000000002</v>
      </c>
      <c r="G52" s="7">
        <f>G27+G12+G47</f>
        <v>0</v>
      </c>
      <c r="H52" s="46"/>
      <c r="I52" s="88">
        <f>J52+K52+L52+M52+N52+O52+P52</f>
        <v>204.60000000000002</v>
      </c>
      <c r="J52" s="88">
        <f t="shared" si="13"/>
        <v>1.7</v>
      </c>
      <c r="K52" s="88">
        <f t="shared" si="13"/>
        <v>84</v>
      </c>
      <c r="L52" s="88">
        <f t="shared" si="13"/>
        <v>0</v>
      </c>
      <c r="M52" s="88">
        <f t="shared" si="13"/>
        <v>17.900000000000006</v>
      </c>
      <c r="N52" s="88">
        <f t="shared" si="13"/>
        <v>47</v>
      </c>
      <c r="O52" s="88">
        <f t="shared" si="13"/>
        <v>30</v>
      </c>
      <c r="P52" s="88">
        <f t="shared" si="13"/>
        <v>24</v>
      </c>
      <c r="Q52" s="91">
        <f>F52-I52</f>
        <v>0</v>
      </c>
      <c r="R52" s="81" t="s">
        <v>11</v>
      </c>
      <c r="S52" s="88">
        <f>T52+U52+V52+W52</f>
        <v>478.20000000000005</v>
      </c>
      <c r="T52" s="88">
        <f t="shared" si="14"/>
        <v>0</v>
      </c>
      <c r="U52" s="88">
        <f t="shared" si="14"/>
        <v>175.1</v>
      </c>
      <c r="V52" s="88">
        <f t="shared" si="14"/>
        <v>245</v>
      </c>
      <c r="W52" s="88">
        <f t="shared" si="14"/>
        <v>58.1</v>
      </c>
      <c r="X52" s="95"/>
    </row>
    <row r="53" spans="1:24" ht="22.5" customHeight="1">
      <c r="A53" s="43"/>
      <c r="B53" s="58"/>
      <c r="C53" s="2" t="s">
        <v>12</v>
      </c>
      <c r="D53" s="7">
        <f>E53+F53+G53</f>
        <v>521.7</v>
      </c>
      <c r="E53" s="10">
        <f>E13+E28+E48</f>
        <v>0</v>
      </c>
      <c r="F53" s="10">
        <f>I53</f>
        <v>521.7</v>
      </c>
      <c r="G53" s="7">
        <f>G28+G13+G48</f>
        <v>0</v>
      </c>
      <c r="H53" s="46"/>
      <c r="I53" s="88">
        <f>J53+K53+L53+M53+N53+O53+P53</f>
        <v>521.7</v>
      </c>
      <c r="J53" s="88">
        <f t="shared" si="13"/>
        <v>1.7</v>
      </c>
      <c r="K53" s="88">
        <f t="shared" si="13"/>
        <v>280</v>
      </c>
      <c r="L53" s="88">
        <f t="shared" si="13"/>
        <v>170</v>
      </c>
      <c r="M53" s="88">
        <f t="shared" si="13"/>
        <v>70</v>
      </c>
      <c r="N53" s="88">
        <f t="shared" si="13"/>
        <v>0</v>
      </c>
      <c r="O53" s="88">
        <f t="shared" si="13"/>
        <v>0</v>
      </c>
      <c r="P53" s="88">
        <f t="shared" si="13"/>
        <v>0</v>
      </c>
      <c r="Q53" s="91">
        <f>F53-I53</f>
        <v>0</v>
      </c>
      <c r="R53" s="81" t="s">
        <v>12</v>
      </c>
      <c r="S53" s="88">
        <f>T53+U53+V53+W53</f>
        <v>0</v>
      </c>
      <c r="T53" s="88">
        <f t="shared" si="14"/>
        <v>0</v>
      </c>
      <c r="U53" s="88">
        <f t="shared" si="14"/>
        <v>0</v>
      </c>
      <c r="V53" s="88">
        <f t="shared" si="14"/>
        <v>0</v>
      </c>
      <c r="W53" s="88">
        <f t="shared" si="14"/>
        <v>0</v>
      </c>
      <c r="X53" s="95"/>
    </row>
    <row r="54" spans="1:24" ht="22.5" customHeight="1">
      <c r="A54" s="44"/>
      <c r="B54" s="59"/>
      <c r="C54" s="2" t="s">
        <v>37</v>
      </c>
      <c r="D54" s="7">
        <f t="shared" si="0"/>
        <v>331.7</v>
      </c>
      <c r="E54" s="10">
        <f>E14+E29+E49</f>
        <v>0</v>
      </c>
      <c r="F54" s="10">
        <f>I54</f>
        <v>331.7</v>
      </c>
      <c r="G54" s="7">
        <f>G29+G14+G49</f>
        <v>0</v>
      </c>
      <c r="H54" s="47"/>
      <c r="I54" s="88">
        <f>J54+K54+L54+M54+N54+O54+P54</f>
        <v>331.7</v>
      </c>
      <c r="J54" s="88">
        <f t="shared" si="13"/>
        <v>1.7</v>
      </c>
      <c r="K54" s="88">
        <f t="shared" si="13"/>
        <v>125</v>
      </c>
      <c r="L54" s="88">
        <f t="shared" si="13"/>
        <v>105</v>
      </c>
      <c r="M54" s="88">
        <f t="shared" si="13"/>
        <v>100</v>
      </c>
      <c r="N54" s="88">
        <f t="shared" si="13"/>
        <v>0</v>
      </c>
      <c r="O54" s="88">
        <f t="shared" si="13"/>
        <v>0</v>
      </c>
      <c r="P54" s="88">
        <f t="shared" si="13"/>
        <v>0</v>
      </c>
      <c r="Q54" s="91">
        <f>F54-I54</f>
        <v>0</v>
      </c>
      <c r="R54" s="81" t="s">
        <v>37</v>
      </c>
      <c r="S54" s="81">
        <f>T54+U54+V54+W54</f>
        <v>0</v>
      </c>
      <c r="T54" s="88">
        <f t="shared" si="14"/>
        <v>0</v>
      </c>
      <c r="U54" s="88">
        <f t="shared" si="14"/>
        <v>0</v>
      </c>
      <c r="V54" s="88">
        <f t="shared" si="14"/>
        <v>0</v>
      </c>
      <c r="W54" s="88">
        <f t="shared" si="14"/>
        <v>0</v>
      </c>
      <c r="X54" s="95"/>
    </row>
    <row r="55" spans="1:24" ht="19.5" customHeight="1">
      <c r="A55" s="5"/>
      <c r="B55" s="5" t="s">
        <v>19</v>
      </c>
      <c r="C55" s="5"/>
      <c r="D55" s="5"/>
      <c r="E55" s="5"/>
      <c r="F55" s="8" t="s">
        <v>36</v>
      </c>
      <c r="G55" s="5"/>
      <c r="H55" s="5"/>
      <c r="I55" s="81"/>
      <c r="J55" s="81" t="s">
        <v>22</v>
      </c>
      <c r="K55" s="81" t="s">
        <v>20</v>
      </c>
      <c r="L55" s="81" t="s">
        <v>21</v>
      </c>
      <c r="M55" s="81" t="s">
        <v>30</v>
      </c>
      <c r="N55" s="82" t="s">
        <v>48</v>
      </c>
      <c r="O55" s="82" t="s">
        <v>49</v>
      </c>
      <c r="P55" s="82" t="s">
        <v>57</v>
      </c>
      <c r="Q55" s="86"/>
      <c r="R55" s="96"/>
      <c r="S55" s="81"/>
      <c r="T55" s="81" t="s">
        <v>22</v>
      </c>
      <c r="U55" s="81" t="s">
        <v>20</v>
      </c>
      <c r="V55" s="81" t="s">
        <v>21</v>
      </c>
      <c r="W55" s="81" t="s">
        <v>30</v>
      </c>
      <c r="X55" s="77"/>
    </row>
    <row r="56" spans="1:24" ht="23.25" customHeight="1">
      <c r="A56" s="32">
        <v>4</v>
      </c>
      <c r="B56" s="32" t="s">
        <v>28</v>
      </c>
      <c r="C56" s="2" t="s">
        <v>45</v>
      </c>
      <c r="D56" s="4">
        <f aca="true" t="shared" si="15" ref="D56:D90">E56+F56+G56</f>
        <v>5.6000000000000005</v>
      </c>
      <c r="E56" s="4">
        <f>E57+E58+E60</f>
        <v>0</v>
      </c>
      <c r="F56" s="4">
        <f>F57+F58+F59+F60</f>
        <v>5.6000000000000005</v>
      </c>
      <c r="G56" s="4">
        <f>G57+G58+G60</f>
        <v>0</v>
      </c>
      <c r="H56" s="38" t="s">
        <v>28</v>
      </c>
      <c r="I56" s="97">
        <f>I50+S50</f>
        <v>1914.6000000000001</v>
      </c>
      <c r="J56" s="97">
        <f aca="true" t="shared" si="16" ref="J56:M59">J51-J46</f>
        <v>0.5</v>
      </c>
      <c r="K56" s="97">
        <f t="shared" si="16"/>
        <v>102.7</v>
      </c>
      <c r="L56" s="97">
        <f t="shared" si="16"/>
        <v>225.2</v>
      </c>
      <c r="M56" s="97">
        <f t="shared" si="16"/>
        <v>50</v>
      </c>
      <c r="N56" s="97"/>
      <c r="O56" s="97"/>
      <c r="P56" s="97"/>
      <c r="X56" s="98"/>
    </row>
    <row r="57" spans="1:24" ht="23.25" customHeight="1">
      <c r="A57" s="33"/>
      <c r="B57" s="33"/>
      <c r="C57" s="2" t="s">
        <v>10</v>
      </c>
      <c r="D57" s="3">
        <f t="shared" si="15"/>
        <v>0.5</v>
      </c>
      <c r="E57" s="3">
        <f>T11+T26</f>
        <v>0</v>
      </c>
      <c r="F57" s="3">
        <f>J11+J26+J46</f>
        <v>0.5</v>
      </c>
      <c r="G57" s="3"/>
      <c r="H57" s="39"/>
      <c r="J57" s="97">
        <f t="shared" si="16"/>
        <v>1.7</v>
      </c>
      <c r="K57" s="97">
        <f t="shared" si="16"/>
        <v>84</v>
      </c>
      <c r="L57" s="97">
        <f t="shared" si="16"/>
        <v>0</v>
      </c>
      <c r="M57" s="97">
        <f t="shared" si="16"/>
        <v>17.900000000000006</v>
      </c>
      <c r="N57" s="97"/>
      <c r="O57" s="97"/>
      <c r="P57" s="97"/>
      <c r="X57" s="98"/>
    </row>
    <row r="58" spans="1:24" ht="23.25" customHeight="1">
      <c r="A58" s="33"/>
      <c r="B58" s="33"/>
      <c r="C58" s="2" t="s">
        <v>11</v>
      </c>
      <c r="D58" s="3">
        <f t="shared" si="15"/>
        <v>1.7</v>
      </c>
      <c r="E58" s="3">
        <f>T12+T27</f>
        <v>0</v>
      </c>
      <c r="F58" s="3">
        <f>J12+J27+J47</f>
        <v>1.7</v>
      </c>
      <c r="G58" s="3"/>
      <c r="H58" s="39"/>
      <c r="J58" s="97">
        <f t="shared" si="16"/>
        <v>1.7</v>
      </c>
      <c r="K58" s="97">
        <f t="shared" si="16"/>
        <v>213</v>
      </c>
      <c r="L58" s="97">
        <f t="shared" si="16"/>
        <v>150</v>
      </c>
      <c r="M58" s="97">
        <f t="shared" si="16"/>
        <v>6</v>
      </c>
      <c r="N58" s="97"/>
      <c r="O58" s="97"/>
      <c r="P58" s="97"/>
      <c r="X58" s="98"/>
    </row>
    <row r="59" spans="1:24" ht="23.25" customHeight="1">
      <c r="A59" s="33"/>
      <c r="B59" s="33"/>
      <c r="C59" s="2" t="s">
        <v>12</v>
      </c>
      <c r="D59" s="3">
        <f t="shared" si="15"/>
        <v>1.7</v>
      </c>
      <c r="E59" s="3">
        <f>T13+T28</f>
        <v>0</v>
      </c>
      <c r="F59" s="3">
        <f>J13+J28+J48</f>
        <v>1.7</v>
      </c>
      <c r="G59" s="3"/>
      <c r="H59" s="39"/>
      <c r="J59" s="97">
        <f t="shared" si="16"/>
        <v>1.7</v>
      </c>
      <c r="K59" s="97">
        <f t="shared" si="16"/>
        <v>125</v>
      </c>
      <c r="L59" s="97">
        <f t="shared" si="16"/>
        <v>105</v>
      </c>
      <c r="M59" s="97">
        <f t="shared" si="16"/>
        <v>100</v>
      </c>
      <c r="N59" s="97"/>
      <c r="O59" s="97"/>
      <c r="P59" s="97"/>
      <c r="X59" s="98"/>
    </row>
    <row r="60" spans="1:24" ht="23.25" customHeight="1">
      <c r="A60" s="34"/>
      <c r="B60" s="34"/>
      <c r="C60" s="2" t="s">
        <v>37</v>
      </c>
      <c r="D60" s="3">
        <f t="shared" si="15"/>
        <v>1.7</v>
      </c>
      <c r="E60" s="3">
        <f>T14+T29</f>
        <v>0</v>
      </c>
      <c r="F60" s="3">
        <f>J14+J29+J49</f>
        <v>1.7</v>
      </c>
      <c r="G60" s="3"/>
      <c r="H60" s="40"/>
      <c r="J60" s="99">
        <f>SUM(J56:J59)</f>
        <v>5.6000000000000005</v>
      </c>
      <c r="K60" s="99">
        <f>SUM(K56:K59)</f>
        <v>524.7</v>
      </c>
      <c r="L60" s="99">
        <f>SUM(L56:L59)</f>
        <v>480.2</v>
      </c>
      <c r="M60" s="99">
        <f>SUM(M56:M59)</f>
        <v>173.9</v>
      </c>
      <c r="N60" s="99"/>
      <c r="O60" s="99"/>
      <c r="P60" s="99"/>
      <c r="X60" s="98"/>
    </row>
    <row r="61" spans="1:24" ht="23.25" customHeight="1">
      <c r="A61" s="32">
        <v>5</v>
      </c>
      <c r="B61" s="32" t="s">
        <v>55</v>
      </c>
      <c r="C61" s="2" t="s">
        <v>45</v>
      </c>
      <c r="D61" s="4">
        <f t="shared" si="15"/>
        <v>766.8000000000001</v>
      </c>
      <c r="E61" s="4">
        <f>E62+E63+E65</f>
        <v>175.1</v>
      </c>
      <c r="F61" s="4">
        <f>F62+F63+F64+F65</f>
        <v>591.7</v>
      </c>
      <c r="G61" s="4">
        <f>G62+G63+G65</f>
        <v>0</v>
      </c>
      <c r="H61" s="38" t="s">
        <v>18</v>
      </c>
      <c r="X61" s="98"/>
    </row>
    <row r="62" spans="1:24" ht="23.25" customHeight="1">
      <c r="A62" s="33"/>
      <c r="B62" s="33"/>
      <c r="C62" s="2" t="s">
        <v>10</v>
      </c>
      <c r="D62" s="3">
        <f t="shared" si="15"/>
        <v>102.7</v>
      </c>
      <c r="E62" s="3">
        <f>U11+U26</f>
        <v>0</v>
      </c>
      <c r="F62" s="3">
        <f>K11+K26+K46</f>
        <v>102.7</v>
      </c>
      <c r="G62" s="3"/>
      <c r="H62" s="39"/>
      <c r="X62" s="98"/>
    </row>
    <row r="63" spans="1:24" ht="23.25" customHeight="1">
      <c r="A63" s="33"/>
      <c r="B63" s="33"/>
      <c r="C63" s="2" t="s">
        <v>11</v>
      </c>
      <c r="D63" s="3">
        <f t="shared" si="15"/>
        <v>259.1</v>
      </c>
      <c r="E63" s="3">
        <f>U12+U27</f>
        <v>175.1</v>
      </c>
      <c r="F63" s="3">
        <f>K12+K27+K47</f>
        <v>84</v>
      </c>
      <c r="G63" s="3"/>
      <c r="H63" s="39"/>
      <c r="X63" s="98"/>
    </row>
    <row r="64" spans="1:24" ht="23.25" customHeight="1">
      <c r="A64" s="33"/>
      <c r="B64" s="33"/>
      <c r="C64" s="2" t="s">
        <v>12</v>
      </c>
      <c r="D64" s="3">
        <f t="shared" si="15"/>
        <v>280</v>
      </c>
      <c r="E64" s="3">
        <f>U13+U28</f>
        <v>0</v>
      </c>
      <c r="F64" s="3">
        <f>K13+K28+K48</f>
        <v>280</v>
      </c>
      <c r="G64" s="3"/>
      <c r="H64" s="39"/>
      <c r="X64" s="98"/>
    </row>
    <row r="65" spans="1:24" ht="23.25" customHeight="1">
      <c r="A65" s="34"/>
      <c r="B65" s="34"/>
      <c r="C65" s="2" t="s">
        <v>37</v>
      </c>
      <c r="D65" s="3">
        <f t="shared" si="15"/>
        <v>125</v>
      </c>
      <c r="E65" s="3">
        <f>U14+U29</f>
        <v>0</v>
      </c>
      <c r="F65" s="3">
        <f>K14+K29+K49</f>
        <v>125</v>
      </c>
      <c r="G65" s="3"/>
      <c r="H65" s="40"/>
      <c r="X65" s="98"/>
    </row>
    <row r="66" spans="1:24" ht="23.25" customHeight="1">
      <c r="A66" s="32">
        <v>6</v>
      </c>
      <c r="B66" s="32" t="s">
        <v>23</v>
      </c>
      <c r="C66" s="2" t="s">
        <v>45</v>
      </c>
      <c r="D66" s="4">
        <f t="shared" si="15"/>
        <v>745.2</v>
      </c>
      <c r="E66" s="4">
        <f>E67+E68+E70</f>
        <v>245</v>
      </c>
      <c r="F66" s="4">
        <f>F67+F68+F69+F70</f>
        <v>500.2</v>
      </c>
      <c r="G66" s="4">
        <f>G67+G68+G70</f>
        <v>0</v>
      </c>
      <c r="H66" s="38" t="s">
        <v>23</v>
      </c>
      <c r="X66" s="98"/>
    </row>
    <row r="67" spans="1:24" ht="23.25" customHeight="1">
      <c r="A67" s="33"/>
      <c r="B67" s="33"/>
      <c r="C67" s="2" t="s">
        <v>10</v>
      </c>
      <c r="D67" s="3">
        <f t="shared" si="15"/>
        <v>225.2</v>
      </c>
      <c r="E67" s="3">
        <f>V11+V26</f>
        <v>0</v>
      </c>
      <c r="F67" s="3">
        <f>L11+L26+L46</f>
        <v>225.2</v>
      </c>
      <c r="G67" s="3"/>
      <c r="H67" s="39"/>
      <c r="X67" s="98"/>
    </row>
    <row r="68" spans="1:24" ht="23.25" customHeight="1">
      <c r="A68" s="33"/>
      <c r="B68" s="33"/>
      <c r="C68" s="2" t="s">
        <v>11</v>
      </c>
      <c r="D68" s="3">
        <f t="shared" si="15"/>
        <v>245</v>
      </c>
      <c r="E68" s="3">
        <f>V12+V27</f>
        <v>245</v>
      </c>
      <c r="F68" s="3">
        <f>L12+L27+L47</f>
        <v>0</v>
      </c>
      <c r="G68" s="3"/>
      <c r="H68" s="39"/>
      <c r="X68" s="98"/>
    </row>
    <row r="69" spans="1:24" ht="23.25" customHeight="1">
      <c r="A69" s="33"/>
      <c r="B69" s="33"/>
      <c r="C69" s="2" t="s">
        <v>12</v>
      </c>
      <c r="D69" s="3">
        <f t="shared" si="15"/>
        <v>170</v>
      </c>
      <c r="E69" s="3">
        <f>V13+V28</f>
        <v>0</v>
      </c>
      <c r="F69" s="3">
        <f>L13+L28+L48</f>
        <v>170</v>
      </c>
      <c r="G69" s="3"/>
      <c r="H69" s="39"/>
      <c r="X69" s="98"/>
    </row>
    <row r="70" spans="1:24" ht="23.25" customHeight="1">
      <c r="A70" s="34"/>
      <c r="B70" s="34"/>
      <c r="C70" s="2" t="s">
        <v>37</v>
      </c>
      <c r="D70" s="3">
        <f t="shared" si="15"/>
        <v>105</v>
      </c>
      <c r="E70" s="3">
        <f>V14+V29</f>
        <v>0</v>
      </c>
      <c r="F70" s="3">
        <f>L14+L29+L49</f>
        <v>105</v>
      </c>
      <c r="G70" s="3"/>
      <c r="H70" s="40"/>
      <c r="X70" s="98"/>
    </row>
    <row r="71" spans="1:24" ht="23.25" customHeight="1">
      <c r="A71" s="32">
        <v>7</v>
      </c>
      <c r="B71" s="32" t="s">
        <v>29</v>
      </c>
      <c r="C71" s="2" t="s">
        <v>45</v>
      </c>
      <c r="D71" s="4">
        <f t="shared" si="15"/>
        <v>296</v>
      </c>
      <c r="E71" s="4">
        <f>E72+E73+E75</f>
        <v>58.1</v>
      </c>
      <c r="F71" s="4">
        <f>F72+F73+F74+F75</f>
        <v>237.9</v>
      </c>
      <c r="G71" s="4">
        <f>G72+G73+G75</f>
        <v>0</v>
      </c>
      <c r="H71" s="38" t="s">
        <v>29</v>
      </c>
      <c r="X71" s="98"/>
    </row>
    <row r="72" spans="1:24" ht="23.25" customHeight="1">
      <c r="A72" s="33"/>
      <c r="B72" s="33"/>
      <c r="C72" s="2" t="s">
        <v>10</v>
      </c>
      <c r="D72" s="3">
        <f t="shared" si="15"/>
        <v>50</v>
      </c>
      <c r="E72" s="16">
        <f>W11+W26</f>
        <v>0</v>
      </c>
      <c r="F72" s="3">
        <f>M11+M26+M46</f>
        <v>50</v>
      </c>
      <c r="G72" s="5"/>
      <c r="H72" s="39"/>
      <c r="X72" s="98"/>
    </row>
    <row r="73" spans="1:24" ht="23.25" customHeight="1">
      <c r="A73" s="33"/>
      <c r="B73" s="33"/>
      <c r="C73" s="2" t="s">
        <v>11</v>
      </c>
      <c r="D73" s="3">
        <f t="shared" si="15"/>
        <v>76</v>
      </c>
      <c r="E73" s="16">
        <f>W12+W27+W47</f>
        <v>58.1</v>
      </c>
      <c r="F73" s="3">
        <f>M12+M27+M47</f>
        <v>17.900000000000006</v>
      </c>
      <c r="G73" s="5"/>
      <c r="H73" s="39"/>
      <c r="X73" s="98"/>
    </row>
    <row r="74" spans="1:24" ht="23.25" customHeight="1">
      <c r="A74" s="33"/>
      <c r="B74" s="33"/>
      <c r="C74" s="2" t="s">
        <v>12</v>
      </c>
      <c r="D74" s="3">
        <f t="shared" si="15"/>
        <v>70</v>
      </c>
      <c r="E74" s="16">
        <f>W13+W28+W48</f>
        <v>0</v>
      </c>
      <c r="F74" s="3">
        <f>M13+M28+M48</f>
        <v>70</v>
      </c>
      <c r="G74" s="5"/>
      <c r="H74" s="39"/>
      <c r="X74" s="98"/>
    </row>
    <row r="75" spans="1:24" ht="23.25" customHeight="1">
      <c r="A75" s="34"/>
      <c r="B75" s="34"/>
      <c r="C75" s="2" t="s">
        <v>37</v>
      </c>
      <c r="D75" s="3">
        <f t="shared" si="15"/>
        <v>100</v>
      </c>
      <c r="E75" s="16">
        <f>W14+W29+W49</f>
        <v>0</v>
      </c>
      <c r="F75" s="3">
        <f>M14+M29+M49</f>
        <v>100</v>
      </c>
      <c r="G75" s="5"/>
      <c r="H75" s="40"/>
      <c r="X75" s="98"/>
    </row>
    <row r="76" spans="1:24" ht="23.25" customHeight="1">
      <c r="A76" s="32">
        <v>8</v>
      </c>
      <c r="B76" s="35" t="s">
        <v>46</v>
      </c>
      <c r="C76" s="2" t="s">
        <v>45</v>
      </c>
      <c r="D76" s="4">
        <f t="shared" si="15"/>
        <v>47</v>
      </c>
      <c r="E76" s="4">
        <f>E77+E78+E80</f>
        <v>0</v>
      </c>
      <c r="F76" s="4">
        <f>F77+F78+F79+F80</f>
        <v>47</v>
      </c>
      <c r="G76" s="4">
        <f>G77+G78+G80</f>
        <v>0</v>
      </c>
      <c r="H76" s="38" t="s">
        <v>46</v>
      </c>
      <c r="X76" s="100"/>
    </row>
    <row r="77" spans="1:24" ht="23.25" customHeight="1">
      <c r="A77" s="33"/>
      <c r="B77" s="36"/>
      <c r="C77" s="2" t="s">
        <v>10</v>
      </c>
      <c r="D77" s="3">
        <f t="shared" si="15"/>
        <v>0</v>
      </c>
      <c r="E77" s="16"/>
      <c r="F77" s="3">
        <f>N11+N26</f>
        <v>0</v>
      </c>
      <c r="G77" s="5"/>
      <c r="H77" s="39"/>
      <c r="X77" s="100"/>
    </row>
    <row r="78" spans="1:24" ht="23.25" customHeight="1">
      <c r="A78" s="33"/>
      <c r="B78" s="36"/>
      <c r="C78" s="2" t="s">
        <v>11</v>
      </c>
      <c r="D78" s="3">
        <f t="shared" si="15"/>
        <v>47</v>
      </c>
      <c r="E78" s="16"/>
      <c r="F78" s="3">
        <f>N12+N27</f>
        <v>47</v>
      </c>
      <c r="G78" s="5"/>
      <c r="H78" s="39"/>
      <c r="X78" s="100"/>
    </row>
    <row r="79" spans="1:24" ht="23.25" customHeight="1">
      <c r="A79" s="33"/>
      <c r="B79" s="36"/>
      <c r="C79" s="2" t="s">
        <v>12</v>
      </c>
      <c r="D79" s="3">
        <f t="shared" si="15"/>
        <v>0</v>
      </c>
      <c r="E79" s="16"/>
      <c r="F79" s="3">
        <f>N13+N28</f>
        <v>0</v>
      </c>
      <c r="G79" s="5"/>
      <c r="H79" s="39"/>
      <c r="X79" s="100"/>
    </row>
    <row r="80" spans="1:24" ht="23.25" customHeight="1">
      <c r="A80" s="34"/>
      <c r="B80" s="37"/>
      <c r="C80" s="2" t="s">
        <v>37</v>
      </c>
      <c r="D80" s="3">
        <f t="shared" si="15"/>
        <v>0</v>
      </c>
      <c r="E80" s="16"/>
      <c r="F80" s="3">
        <f>N14+N29</f>
        <v>0</v>
      </c>
      <c r="G80" s="5"/>
      <c r="H80" s="40"/>
      <c r="X80" s="100"/>
    </row>
    <row r="81" spans="1:24" ht="23.25" customHeight="1">
      <c r="A81" s="32">
        <v>9</v>
      </c>
      <c r="B81" s="35" t="s">
        <v>47</v>
      </c>
      <c r="C81" s="2" t="s">
        <v>45</v>
      </c>
      <c r="D81" s="4">
        <f t="shared" si="15"/>
        <v>30</v>
      </c>
      <c r="E81" s="4">
        <f>E82+E83+E85</f>
        <v>0</v>
      </c>
      <c r="F81" s="4">
        <f>F82+F83+F84+F85</f>
        <v>30</v>
      </c>
      <c r="G81" s="4">
        <f>G82+G83+G85</f>
        <v>0</v>
      </c>
      <c r="H81" s="38" t="s">
        <v>52</v>
      </c>
      <c r="X81" s="100"/>
    </row>
    <row r="82" spans="1:24" ht="23.25" customHeight="1">
      <c r="A82" s="33"/>
      <c r="B82" s="36"/>
      <c r="C82" s="2" t="s">
        <v>10</v>
      </c>
      <c r="D82" s="3">
        <f t="shared" si="15"/>
        <v>0</v>
      </c>
      <c r="E82" s="16"/>
      <c r="F82" s="3">
        <f>O11+O26</f>
        <v>0</v>
      </c>
      <c r="G82" s="5"/>
      <c r="H82" s="39"/>
      <c r="X82" s="100"/>
    </row>
    <row r="83" spans="1:24" ht="23.25" customHeight="1">
      <c r="A83" s="33"/>
      <c r="B83" s="36"/>
      <c r="C83" s="2" t="s">
        <v>11</v>
      </c>
      <c r="D83" s="3">
        <f t="shared" si="15"/>
        <v>30</v>
      </c>
      <c r="E83" s="16"/>
      <c r="F83" s="3">
        <f>O12+O27</f>
        <v>30</v>
      </c>
      <c r="G83" s="5"/>
      <c r="H83" s="39"/>
      <c r="X83" s="100"/>
    </row>
    <row r="84" spans="1:24" ht="23.25" customHeight="1">
      <c r="A84" s="33"/>
      <c r="B84" s="36"/>
      <c r="C84" s="2" t="s">
        <v>12</v>
      </c>
      <c r="D84" s="3">
        <f t="shared" si="15"/>
        <v>0</v>
      </c>
      <c r="E84" s="16"/>
      <c r="F84" s="3">
        <f>O13+O28</f>
        <v>0</v>
      </c>
      <c r="G84" s="5"/>
      <c r="H84" s="39"/>
      <c r="X84" s="100"/>
    </row>
    <row r="85" spans="1:24" ht="23.25" customHeight="1">
      <c r="A85" s="34"/>
      <c r="B85" s="37"/>
      <c r="C85" s="2" t="s">
        <v>37</v>
      </c>
      <c r="D85" s="3">
        <f t="shared" si="15"/>
        <v>0</v>
      </c>
      <c r="E85" s="16"/>
      <c r="F85" s="3">
        <f>O14+O29</f>
        <v>0</v>
      </c>
      <c r="G85" s="5"/>
      <c r="H85" s="40"/>
      <c r="X85" s="100"/>
    </row>
    <row r="86" spans="1:24" ht="23.25" customHeight="1">
      <c r="A86" s="32">
        <v>10</v>
      </c>
      <c r="B86" s="35" t="s">
        <v>54</v>
      </c>
      <c r="C86" s="2" t="s">
        <v>45</v>
      </c>
      <c r="D86" s="4">
        <f t="shared" si="15"/>
        <v>24</v>
      </c>
      <c r="E86" s="4">
        <f>E87+E88+E90</f>
        <v>0</v>
      </c>
      <c r="F86" s="4">
        <f>F87+F88+F89+F90</f>
        <v>24</v>
      </c>
      <c r="G86" s="4">
        <f>G87+G88+G90</f>
        <v>0</v>
      </c>
      <c r="H86" s="38" t="s">
        <v>53</v>
      </c>
      <c r="X86" s="100"/>
    </row>
    <row r="87" spans="1:24" ht="23.25" customHeight="1">
      <c r="A87" s="33"/>
      <c r="B87" s="36"/>
      <c r="C87" s="2" t="s">
        <v>10</v>
      </c>
      <c r="D87" s="3">
        <f t="shared" si="15"/>
        <v>0</v>
      </c>
      <c r="E87" s="16"/>
      <c r="F87" s="3">
        <f>P11+P26</f>
        <v>0</v>
      </c>
      <c r="G87" s="5"/>
      <c r="H87" s="39"/>
      <c r="X87" s="100"/>
    </row>
    <row r="88" spans="1:24" ht="23.25" customHeight="1">
      <c r="A88" s="33"/>
      <c r="B88" s="36"/>
      <c r="C88" s="2" t="s">
        <v>11</v>
      </c>
      <c r="D88" s="3">
        <f t="shared" si="15"/>
        <v>24</v>
      </c>
      <c r="E88" s="16"/>
      <c r="F88" s="3">
        <f>P12+P27</f>
        <v>24</v>
      </c>
      <c r="G88" s="5"/>
      <c r="H88" s="39"/>
      <c r="X88" s="100"/>
    </row>
    <row r="89" spans="1:24" ht="23.25" customHeight="1">
      <c r="A89" s="33"/>
      <c r="B89" s="36"/>
      <c r="C89" s="2" t="s">
        <v>12</v>
      </c>
      <c r="D89" s="3">
        <f t="shared" si="15"/>
        <v>0</v>
      </c>
      <c r="E89" s="16"/>
      <c r="F89" s="3">
        <f>P13+P28</f>
        <v>0</v>
      </c>
      <c r="G89" s="5"/>
      <c r="H89" s="39"/>
      <c r="X89" s="100"/>
    </row>
    <row r="90" spans="1:24" ht="23.25" customHeight="1">
      <c r="A90" s="34"/>
      <c r="B90" s="37"/>
      <c r="C90" s="2" t="s">
        <v>37</v>
      </c>
      <c r="D90" s="3">
        <f t="shared" si="15"/>
        <v>0</v>
      </c>
      <c r="E90" s="16"/>
      <c r="F90" s="3">
        <f>P14+P29</f>
        <v>0</v>
      </c>
      <c r="G90" s="5"/>
      <c r="H90" s="40"/>
      <c r="X90" s="100"/>
    </row>
    <row r="91" spans="1:24" ht="19.5" customHeight="1">
      <c r="A91" s="12"/>
      <c r="B91" s="23"/>
      <c r="C91" s="24"/>
      <c r="D91" s="25"/>
      <c r="E91" s="26"/>
      <c r="F91" s="25"/>
      <c r="G91" s="12"/>
      <c r="H91" s="27"/>
      <c r="X91" s="100"/>
    </row>
    <row r="92" ht="15.75">
      <c r="X92" s="100"/>
    </row>
    <row r="93" ht="15.75">
      <c r="X93" s="100"/>
    </row>
    <row r="94" ht="15.75">
      <c r="X94" s="100"/>
    </row>
    <row r="96" spans="2:24" ht="18.75">
      <c r="B96" s="28"/>
      <c r="C96" s="28"/>
      <c r="H96" s="17"/>
      <c r="I96" s="101"/>
      <c r="X96" s="100"/>
    </row>
    <row r="97" spans="2:24" ht="18.75">
      <c r="B97" s="28"/>
      <c r="C97" s="28"/>
      <c r="H97" s="17"/>
      <c r="I97" s="101"/>
      <c r="X97" s="100"/>
    </row>
    <row r="98" spans="2:24" ht="18.75">
      <c r="B98" s="29" t="s">
        <v>60</v>
      </c>
      <c r="C98" s="29"/>
      <c r="F98" s="30" t="s">
        <v>61</v>
      </c>
      <c r="G98" s="31"/>
      <c r="H98" s="17"/>
      <c r="I98" s="101"/>
      <c r="X98" s="100"/>
    </row>
    <row r="99" spans="2:24" ht="18.75">
      <c r="B99" s="28"/>
      <c r="C99" s="28"/>
      <c r="H99" s="17"/>
      <c r="I99" s="101"/>
      <c r="X99" s="100"/>
    </row>
    <row r="100" spans="2:24" ht="18.75">
      <c r="B100" s="28"/>
      <c r="C100" s="28"/>
      <c r="H100" s="17"/>
      <c r="I100" s="101"/>
      <c r="X100" s="100"/>
    </row>
    <row r="101" spans="2:24" ht="18.75">
      <c r="B101" s="28"/>
      <c r="C101" s="28"/>
      <c r="H101" s="17"/>
      <c r="I101" s="101"/>
      <c r="X101" s="100"/>
    </row>
    <row r="102" ht="15.75">
      <c r="X102" s="100"/>
    </row>
    <row r="106" spans="3:6" ht="15.75">
      <c r="C106" s="9"/>
      <c r="D106" s="15"/>
      <c r="E106" s="13"/>
      <c r="F106" s="13"/>
    </row>
    <row r="107" spans="3:6" ht="15.75">
      <c r="C107" s="9"/>
      <c r="D107" s="14"/>
      <c r="E107" s="14"/>
      <c r="F107" s="14"/>
    </row>
    <row r="108" spans="3:6" ht="15.75">
      <c r="C108" s="9"/>
      <c r="D108" s="14"/>
      <c r="E108" s="14"/>
      <c r="F108" s="14"/>
    </row>
    <row r="109" spans="3:6" ht="15.75">
      <c r="C109" s="9"/>
      <c r="D109" s="14"/>
      <c r="E109" s="14"/>
      <c r="F109" s="14"/>
    </row>
    <row r="110" spans="3:6" ht="15.75">
      <c r="C110" s="9"/>
      <c r="D110" s="14"/>
      <c r="E110" s="14"/>
      <c r="F110" s="14"/>
    </row>
    <row r="113" spans="2:24" ht="18.75">
      <c r="B113" s="29"/>
      <c r="C113" s="29"/>
      <c r="F113" s="30"/>
      <c r="G113" s="30"/>
      <c r="H113" s="17"/>
      <c r="I113" s="101"/>
      <c r="X113" s="100"/>
    </row>
  </sheetData>
  <mergeCells count="80">
    <mergeCell ref="S8:S9"/>
    <mergeCell ref="J8:O8"/>
    <mergeCell ref="T8:W8"/>
    <mergeCell ref="B113:C113"/>
    <mergeCell ref="H20:H24"/>
    <mergeCell ref="B45:B49"/>
    <mergeCell ref="I8:I9"/>
    <mergeCell ref="H10:H14"/>
    <mergeCell ref="H15:H19"/>
    <mergeCell ref="H71:H75"/>
    <mergeCell ref="H61:H65"/>
    <mergeCell ref="H66:H70"/>
    <mergeCell ref="H56:H60"/>
    <mergeCell ref="H45:H49"/>
    <mergeCell ref="G2:H2"/>
    <mergeCell ref="G3:H3"/>
    <mergeCell ref="A5:H5"/>
    <mergeCell ref="A4:H4"/>
    <mergeCell ref="A15:A19"/>
    <mergeCell ref="A10:A14"/>
    <mergeCell ref="B10:B14"/>
    <mergeCell ref="B15:B19"/>
    <mergeCell ref="A50:A54"/>
    <mergeCell ref="B50:B54"/>
    <mergeCell ref="H50:H54"/>
    <mergeCell ref="A30:A34"/>
    <mergeCell ref="B30:B34"/>
    <mergeCell ref="H30:H34"/>
    <mergeCell ref="A35:A39"/>
    <mergeCell ref="H35:H39"/>
    <mergeCell ref="A40:A44"/>
    <mergeCell ref="A45:A49"/>
    <mergeCell ref="A20:A24"/>
    <mergeCell ref="B20:B24"/>
    <mergeCell ref="B40:B44"/>
    <mergeCell ref="H40:H44"/>
    <mergeCell ref="A25:A29"/>
    <mergeCell ref="B25:B29"/>
    <mergeCell ref="H25:H29"/>
    <mergeCell ref="B35:B39"/>
    <mergeCell ref="A66:A70"/>
    <mergeCell ref="B66:B70"/>
    <mergeCell ref="A71:A75"/>
    <mergeCell ref="B71:B75"/>
    <mergeCell ref="A56:A60"/>
    <mergeCell ref="B56:B60"/>
    <mergeCell ref="A61:A65"/>
    <mergeCell ref="B61:B65"/>
    <mergeCell ref="A7:A9"/>
    <mergeCell ref="B7:B9"/>
    <mergeCell ref="H7:H9"/>
    <mergeCell ref="E8:G8"/>
    <mergeCell ref="D8:D9"/>
    <mergeCell ref="D7:G7"/>
    <mergeCell ref="C7:C9"/>
    <mergeCell ref="X10:X14"/>
    <mergeCell ref="X15:X19"/>
    <mergeCell ref="X20:X24"/>
    <mergeCell ref="X25:X29"/>
    <mergeCell ref="X30:X34"/>
    <mergeCell ref="X35:X39"/>
    <mergeCell ref="X40:X44"/>
    <mergeCell ref="X45:X49"/>
    <mergeCell ref="X71:X75"/>
    <mergeCell ref="X50:X54"/>
    <mergeCell ref="X56:X60"/>
    <mergeCell ref="X61:X65"/>
    <mergeCell ref="X66:X70"/>
    <mergeCell ref="H86:H90"/>
    <mergeCell ref="A76:A80"/>
    <mergeCell ref="B76:B80"/>
    <mergeCell ref="H76:H80"/>
    <mergeCell ref="A81:A85"/>
    <mergeCell ref="B81:B85"/>
    <mergeCell ref="H81:H85"/>
    <mergeCell ref="B98:C98"/>
    <mergeCell ref="F98:G98"/>
    <mergeCell ref="F113:G113"/>
    <mergeCell ref="A86:A90"/>
    <mergeCell ref="B86:B9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55" max="23" man="1"/>
  </rowBreaks>
  <colBreaks count="1" manualBreakCount="1">
    <brk id="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2015-11-05T07:00:29Z</cp:lastPrinted>
  <dcterms:created xsi:type="dcterms:W3CDTF">2013-10-11T07:54:57Z</dcterms:created>
  <dcterms:modified xsi:type="dcterms:W3CDTF">2016-04-14T02:15:04Z</dcterms:modified>
  <cp:category/>
  <cp:version/>
  <cp:contentType/>
  <cp:contentStatus/>
</cp:coreProperties>
</file>